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ghtm\Desktop\"/>
    </mc:Choice>
  </mc:AlternateContent>
  <xr:revisionPtr revIDLastSave="0" documentId="13_ncr:1_{CC8D183C-C214-4A38-BB39-CD11623BCFA3}" xr6:coauthVersionLast="47" xr6:coauthVersionMax="47" xr10:uidLastSave="{00000000-0000-0000-0000-000000000000}"/>
  <bookViews>
    <workbookView xWindow="-120" yWindow="-120" windowWidth="29040" windowHeight="15840" tabRatio="768" firstSheet="2" activeTab="30" xr2:uid="{00000000-000D-0000-FFFF-FFFF00000000}"/>
  </bookViews>
  <sheets>
    <sheet name="Figure A" sheetId="80" r:id="rId1"/>
    <sheet name="Figure B" sheetId="81" r:id="rId2"/>
    <sheet name="Figure C" sheetId="120" r:id="rId3"/>
    <sheet name="Figure D" sheetId="121" r:id="rId4"/>
    <sheet name="1.1" sheetId="134" r:id="rId5"/>
    <sheet name="1.2" sheetId="135" r:id="rId6"/>
    <sheet name="1.3" sheetId="136" r:id="rId7"/>
    <sheet name="1.4" sheetId="137" r:id="rId8"/>
    <sheet name="1.5" sheetId="138" r:id="rId9"/>
    <sheet name="1.6" sheetId="139" r:id="rId10"/>
    <sheet name="1.7" sheetId="140" r:id="rId11"/>
    <sheet name="1.8" sheetId="141" r:id="rId12"/>
    <sheet name="1.9" sheetId="142" r:id="rId13"/>
    <sheet name="2.1" sheetId="143" r:id="rId14"/>
    <sheet name="2.2" sheetId="144" r:id="rId15"/>
    <sheet name="2.3" sheetId="145" r:id="rId16"/>
    <sheet name="3.1" sheetId="236" r:id="rId17"/>
    <sheet name="3.2 " sheetId="237" r:id="rId18"/>
    <sheet name="3.3" sheetId="238" r:id="rId19"/>
    <sheet name="3.4 " sheetId="239" r:id="rId20"/>
    <sheet name="3.5 " sheetId="240" r:id="rId21"/>
    <sheet name="3.6" sheetId="241" r:id="rId22"/>
    <sheet name="3.7" sheetId="242" r:id="rId23"/>
    <sheet name="3.8 " sheetId="243" r:id="rId24"/>
    <sheet name="A1 " sheetId="218" r:id="rId25"/>
    <sheet name="A2" sheetId="219" r:id="rId26"/>
    <sheet name="A3" sheetId="220" r:id="rId27"/>
    <sheet name="A4" sheetId="221" r:id="rId28"/>
    <sheet name="A5" sheetId="222" r:id="rId29"/>
    <sheet name="A6" sheetId="223" r:id="rId30"/>
    <sheet name="A7" sheetId="224" r:id="rId31"/>
    <sheet name="A8" sheetId="225" r:id="rId32"/>
    <sheet name="A9" sheetId="226" r:id="rId33"/>
    <sheet name="B1" sheetId="227" r:id="rId34"/>
    <sheet name="B2" sheetId="228" r:id="rId35"/>
    <sheet name="B3" sheetId="229" r:id="rId36"/>
    <sheet name="B4" sheetId="230" r:id="rId37"/>
    <sheet name="B5" sheetId="231" r:id="rId38"/>
    <sheet name="B6" sheetId="232" r:id="rId39"/>
    <sheet name="B7" sheetId="233" r:id="rId40"/>
    <sheet name="B8" sheetId="234" r:id="rId41"/>
    <sheet name="B9" sheetId="235" r:id="rId42"/>
  </sheets>
  <definedNames>
    <definedName name="AES_2009_2020_DBEI_Datafile">#REF!</definedName>
    <definedName name="AES_2009_2020_IDA_Datafi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45" l="1"/>
  <c r="D18" i="145"/>
  <c r="B18" i="145"/>
  <c r="K17" i="145"/>
  <c r="N17" i="145" s="1"/>
  <c r="O17" i="145" s="1"/>
  <c r="J17" i="145"/>
  <c r="I17" i="145"/>
  <c r="H17" i="145"/>
  <c r="G17" i="145"/>
  <c r="F17" i="145"/>
  <c r="E17" i="145"/>
  <c r="D17" i="145"/>
  <c r="C17" i="145"/>
  <c r="B17" i="145"/>
  <c r="K16" i="145"/>
  <c r="N16" i="145" s="1"/>
  <c r="O16" i="145" s="1"/>
  <c r="J16" i="145"/>
  <c r="J18" i="145" s="1"/>
  <c r="I16" i="145"/>
  <c r="H16" i="145"/>
  <c r="G16" i="145"/>
  <c r="F16" i="145"/>
  <c r="E16" i="145"/>
  <c r="D16" i="145"/>
  <c r="C16" i="145"/>
  <c r="B16" i="145"/>
  <c r="N15" i="145"/>
  <c r="O15" i="145" s="1"/>
  <c r="K15" i="145"/>
  <c r="L15" i="145" s="1"/>
  <c r="J15" i="145"/>
  <c r="I15" i="145"/>
  <c r="H15" i="145"/>
  <c r="H18" i="145" s="1"/>
  <c r="G15" i="145"/>
  <c r="G18" i="145" s="1"/>
  <c r="F15" i="145"/>
  <c r="F18" i="145" s="1"/>
  <c r="E15" i="145"/>
  <c r="E18" i="145" s="1"/>
  <c r="D15" i="145"/>
  <c r="C15" i="145"/>
  <c r="C18" i="145" s="1"/>
  <c r="B15" i="145"/>
  <c r="L5" i="134"/>
  <c r="M15" i="145" l="1"/>
  <c r="K18" i="145"/>
  <c r="L17" i="145"/>
  <c r="L16" i="145"/>
  <c r="L38" i="143"/>
  <c r="L39" i="143"/>
  <c r="L40" i="143"/>
  <c r="L41" i="143"/>
  <c r="L42" i="143"/>
  <c r="L43" i="143"/>
  <c r="L44" i="143"/>
  <c r="L45" i="143"/>
  <c r="L37" i="143"/>
  <c r="C12" i="144"/>
  <c r="D12" i="144"/>
  <c r="E12" i="144"/>
  <c r="F12" i="144"/>
  <c r="G12" i="144"/>
  <c r="H12" i="144"/>
  <c r="I12" i="144"/>
  <c r="J12" i="144"/>
  <c r="K12" i="144"/>
  <c r="B12" i="144"/>
  <c r="C45" i="143"/>
  <c r="D45" i="143"/>
  <c r="E45" i="143"/>
  <c r="F45" i="143"/>
  <c r="G45" i="143"/>
  <c r="H45" i="143"/>
  <c r="I45" i="143"/>
  <c r="J45" i="143"/>
  <c r="K45" i="143"/>
  <c r="B45" i="143"/>
  <c r="C6" i="134"/>
  <c r="D6" i="134"/>
  <c r="E6" i="134"/>
  <c r="F6" i="134"/>
  <c r="G6" i="134"/>
  <c r="H6" i="134"/>
  <c r="I6" i="134"/>
  <c r="J6" i="134"/>
  <c r="K6" i="134"/>
  <c r="B6" i="134"/>
  <c r="M16" i="145" l="1"/>
  <c r="M17" i="145"/>
  <c r="N18" i="145"/>
  <c r="O18" i="145" s="1"/>
  <c r="L18" i="145"/>
  <c r="P18" i="145" l="1"/>
  <c r="M18" i="145"/>
  <c r="P15" i="145"/>
  <c r="P17" i="145"/>
  <c r="P16" i="145"/>
  <c r="K36" i="138" l="1"/>
  <c r="C47" i="145" l="1"/>
  <c r="D47" i="145"/>
  <c r="E47" i="145"/>
  <c r="F47" i="145"/>
  <c r="G47" i="145"/>
  <c r="H47" i="145"/>
  <c r="I47" i="145"/>
  <c r="J47" i="145"/>
  <c r="K47" i="145"/>
  <c r="B47" i="145"/>
  <c r="C6" i="80" l="1"/>
  <c r="D6" i="80"/>
  <c r="E6" i="80"/>
  <c r="F6" i="80"/>
  <c r="G6" i="80"/>
  <c r="H6" i="80"/>
  <c r="I6" i="80"/>
  <c r="J6" i="80"/>
  <c r="K6" i="80"/>
  <c r="B6" i="80"/>
  <c r="K51" i="145" l="1"/>
  <c r="J51" i="145"/>
  <c r="I51" i="145"/>
  <c r="H51" i="145"/>
  <c r="G51" i="145"/>
  <c r="F51" i="145"/>
  <c r="E51" i="145"/>
  <c r="D51" i="145"/>
  <c r="C51" i="145"/>
  <c r="B51" i="145"/>
  <c r="K50" i="145"/>
  <c r="I50" i="145"/>
  <c r="G50" i="145"/>
  <c r="E50" i="145"/>
  <c r="C50" i="145"/>
  <c r="K49" i="145"/>
  <c r="I49" i="145"/>
  <c r="G49" i="145"/>
  <c r="E49" i="145"/>
  <c r="C49" i="145"/>
  <c r="K48" i="145"/>
  <c r="I48" i="145"/>
  <c r="G48" i="145"/>
  <c r="E48" i="145"/>
  <c r="C48" i="145"/>
  <c r="L12" i="145"/>
  <c r="M12" i="145" s="1"/>
  <c r="L11" i="145"/>
  <c r="M11" i="145" s="1"/>
  <c r="L10" i="145"/>
  <c r="M10" i="145" s="1"/>
  <c r="L9" i="145"/>
  <c r="M9" i="145" s="1"/>
  <c r="L8" i="145"/>
  <c r="M8" i="145" s="1"/>
  <c r="L7" i="145"/>
  <c r="M7" i="145" s="1"/>
  <c r="L6" i="145"/>
  <c r="M6" i="145" s="1"/>
  <c r="L5" i="145"/>
  <c r="M5" i="145" s="1"/>
  <c r="L4" i="145"/>
  <c r="M4" i="145" s="1"/>
  <c r="K17" i="144"/>
  <c r="J17" i="144"/>
  <c r="I17" i="144"/>
  <c r="H17" i="144"/>
  <c r="G17" i="144"/>
  <c r="F17" i="144"/>
  <c r="E17" i="144"/>
  <c r="D17" i="144"/>
  <c r="C17" i="144"/>
  <c r="B17" i="144"/>
  <c r="K16" i="144"/>
  <c r="J16" i="144"/>
  <c r="I16" i="144"/>
  <c r="H16" i="144"/>
  <c r="G16" i="144"/>
  <c r="F16" i="144"/>
  <c r="E16" i="144"/>
  <c r="D16" i="144"/>
  <c r="C16" i="144"/>
  <c r="B16" i="144"/>
  <c r="K15" i="144"/>
  <c r="J15" i="144"/>
  <c r="I15" i="144"/>
  <c r="H15" i="144"/>
  <c r="G15" i="144"/>
  <c r="F15" i="144"/>
  <c r="E15" i="144"/>
  <c r="D15" i="144"/>
  <c r="C15" i="144"/>
  <c r="B15" i="144"/>
  <c r="L12" i="144"/>
  <c r="M12" i="144" s="1"/>
  <c r="L11" i="144"/>
  <c r="M11" i="144" s="1"/>
  <c r="L10" i="144"/>
  <c r="M10" i="144" s="1"/>
  <c r="L9" i="144"/>
  <c r="M9" i="144" s="1"/>
  <c r="L8" i="144"/>
  <c r="M8" i="144" s="1"/>
  <c r="L7" i="144"/>
  <c r="M7" i="144" s="1"/>
  <c r="L6" i="144"/>
  <c r="M6" i="144" s="1"/>
  <c r="L5" i="144"/>
  <c r="M5" i="144" s="1"/>
  <c r="L4" i="144"/>
  <c r="M4" i="144" s="1"/>
  <c r="N6" i="142"/>
  <c r="O6" i="142" s="1"/>
  <c r="L6" i="142"/>
  <c r="M6" i="142" s="1"/>
  <c r="N5" i="142"/>
  <c r="O5" i="142" s="1"/>
  <c r="L5" i="142"/>
  <c r="M5" i="142" s="1"/>
  <c r="N4" i="142"/>
  <c r="O4" i="142" s="1"/>
  <c r="L4" i="142"/>
  <c r="M4" i="142" s="1"/>
  <c r="N6" i="141"/>
  <c r="O6" i="141" s="1"/>
  <c r="L6" i="141"/>
  <c r="M6" i="141" s="1"/>
  <c r="N5" i="141"/>
  <c r="O5" i="141" s="1"/>
  <c r="L5" i="141"/>
  <c r="M5" i="141" s="1"/>
  <c r="N4" i="141"/>
  <c r="O4" i="141" s="1"/>
  <c r="L4" i="141"/>
  <c r="M4" i="141" s="1"/>
  <c r="N6" i="140"/>
  <c r="O6" i="140" s="1"/>
  <c r="L6" i="140"/>
  <c r="M6" i="140" s="1"/>
  <c r="N5" i="140"/>
  <c r="O5" i="140" s="1"/>
  <c r="L5" i="140"/>
  <c r="M5" i="140" s="1"/>
  <c r="N4" i="140"/>
  <c r="O4" i="140" s="1"/>
  <c r="L4" i="140"/>
  <c r="M4" i="140" s="1"/>
  <c r="L10" i="137"/>
  <c r="M10" i="137" s="1"/>
  <c r="L9" i="137"/>
  <c r="M9" i="137" s="1"/>
  <c r="L6" i="137"/>
  <c r="M6" i="137" s="1"/>
  <c r="L5" i="137"/>
  <c r="M5" i="137" s="1"/>
  <c r="L4" i="137"/>
  <c r="M4" i="137" s="1"/>
  <c r="K8" i="135"/>
  <c r="J9" i="135"/>
  <c r="I8" i="135"/>
  <c r="H9" i="135"/>
  <c r="G9" i="135"/>
  <c r="F9" i="135"/>
  <c r="E8" i="135"/>
  <c r="D9" i="135"/>
  <c r="C9" i="135"/>
  <c r="B9" i="135"/>
  <c r="N5" i="135"/>
  <c r="L5" i="135"/>
  <c r="M5" i="135" s="1"/>
  <c r="N4" i="135"/>
  <c r="L4" i="135"/>
  <c r="M4" i="135" s="1"/>
  <c r="J10" i="134"/>
  <c r="I10" i="134"/>
  <c r="H10" i="134"/>
  <c r="G10" i="134"/>
  <c r="F10" i="134"/>
  <c r="E10" i="134"/>
  <c r="D10" i="134"/>
  <c r="C10" i="134"/>
  <c r="B10" i="134"/>
  <c r="N5" i="134"/>
  <c r="O5" i="134" s="1"/>
  <c r="N4" i="134"/>
  <c r="O4" i="134" s="1"/>
  <c r="L4" i="134"/>
  <c r="G8" i="135" l="1"/>
  <c r="C8" i="135"/>
  <c r="I9" i="135"/>
  <c r="E9" i="135"/>
  <c r="K9" i="135"/>
  <c r="K10" i="134"/>
  <c r="B48" i="145"/>
  <c r="D48" i="145"/>
  <c r="F48" i="145"/>
  <c r="H48" i="145"/>
  <c r="J48" i="145"/>
  <c r="J21" i="145"/>
  <c r="B49" i="145"/>
  <c r="D49" i="145"/>
  <c r="F49" i="145"/>
  <c r="H49" i="145"/>
  <c r="J49" i="145"/>
  <c r="B50" i="145"/>
  <c r="D50" i="145"/>
  <c r="F50" i="145"/>
  <c r="H50" i="145"/>
  <c r="J50" i="145"/>
  <c r="B23" i="145"/>
  <c r="F23" i="145"/>
  <c r="D23" i="145"/>
  <c r="H23" i="145"/>
  <c r="C21" i="145"/>
  <c r="E22" i="145"/>
  <c r="G21" i="145"/>
  <c r="I21" i="145"/>
  <c r="K22" i="145"/>
  <c r="L15" i="144"/>
  <c r="M15" i="144" s="1"/>
  <c r="N15" i="144"/>
  <c r="O15" i="144" s="1"/>
  <c r="L16" i="144"/>
  <c r="M16" i="144" s="1"/>
  <c r="N16" i="144"/>
  <c r="O16" i="144" s="1"/>
  <c r="L17" i="144"/>
  <c r="M17" i="144" s="1"/>
  <c r="N17" i="144"/>
  <c r="O17" i="144" s="1"/>
  <c r="B18" i="144"/>
  <c r="B21" i="144" s="1"/>
  <c r="D18" i="144"/>
  <c r="D22" i="144" s="1"/>
  <c r="F18" i="144"/>
  <c r="F21" i="144" s="1"/>
  <c r="H18" i="144"/>
  <c r="H22" i="144" s="1"/>
  <c r="J18" i="144"/>
  <c r="J21" i="144" s="1"/>
  <c r="C18" i="144"/>
  <c r="C22" i="144" s="1"/>
  <c r="E18" i="144"/>
  <c r="E21" i="144" s="1"/>
  <c r="G18" i="144"/>
  <c r="G22" i="144" s="1"/>
  <c r="I18" i="144"/>
  <c r="I21" i="144" s="1"/>
  <c r="K18" i="144"/>
  <c r="L11" i="137"/>
  <c r="M11" i="137" s="1"/>
  <c r="L6" i="135"/>
  <c r="M6" i="135" s="1"/>
  <c r="N6" i="135"/>
  <c r="B8" i="135"/>
  <c r="D8" i="135"/>
  <c r="F8" i="135"/>
  <c r="H8" i="135"/>
  <c r="J8" i="135"/>
  <c r="L6" i="134"/>
  <c r="M6" i="134" s="1"/>
  <c r="N6" i="134"/>
  <c r="O6" i="134" s="1"/>
  <c r="B9" i="134"/>
  <c r="D9" i="134"/>
  <c r="F9" i="134"/>
  <c r="H9" i="134"/>
  <c r="J9" i="134"/>
  <c r="M4" i="134"/>
  <c r="M5" i="134"/>
  <c r="C9" i="134"/>
  <c r="E9" i="134"/>
  <c r="G9" i="134"/>
  <c r="I9" i="134"/>
  <c r="K9" i="134"/>
  <c r="I23" i="145" l="1"/>
  <c r="I22" i="145"/>
  <c r="G22" i="145"/>
  <c r="E21" i="145"/>
  <c r="J22" i="145"/>
  <c r="E23" i="145"/>
  <c r="C22" i="145"/>
  <c r="J23" i="145"/>
  <c r="E22" i="144"/>
  <c r="F22" i="144"/>
  <c r="I22" i="144"/>
  <c r="J22" i="144"/>
  <c r="B22" i="144"/>
  <c r="H22" i="145"/>
  <c r="B22" i="145"/>
  <c r="H21" i="145"/>
  <c r="B21" i="145"/>
  <c r="F22" i="145"/>
  <c r="D22" i="145"/>
  <c r="F21" i="145"/>
  <c r="D21" i="145"/>
  <c r="K23" i="145"/>
  <c r="G23" i="145"/>
  <c r="C23" i="145"/>
  <c r="K21" i="145"/>
  <c r="N18" i="144"/>
  <c r="O18" i="144" s="1"/>
  <c r="L18" i="144"/>
  <c r="M18" i="144" s="1"/>
  <c r="K23" i="144"/>
  <c r="G23" i="144"/>
  <c r="C23" i="144"/>
  <c r="K21" i="144"/>
  <c r="G21" i="144"/>
  <c r="C21" i="144"/>
  <c r="H23" i="144"/>
  <c r="D23" i="144"/>
  <c r="H21" i="144"/>
  <c r="D21" i="144"/>
  <c r="I23" i="144"/>
  <c r="E23" i="144"/>
  <c r="K22" i="144"/>
  <c r="J23" i="144"/>
  <c r="F23" i="144"/>
  <c r="B23" i="144"/>
  <c r="K12" i="81" l="1"/>
  <c r="J12" i="81"/>
  <c r="I12" i="81"/>
  <c r="H12" i="81"/>
  <c r="G12" i="81"/>
  <c r="F12" i="81"/>
  <c r="E12" i="81"/>
  <c r="D12" i="81"/>
  <c r="C12" i="81"/>
  <c r="B12" i="81"/>
  <c r="K11" i="81"/>
  <c r="J11" i="81"/>
  <c r="I11" i="81"/>
  <c r="H11" i="81"/>
  <c r="G11" i="81"/>
  <c r="F11" i="81"/>
  <c r="E11" i="81"/>
  <c r="D11" i="81"/>
  <c r="C11" i="81"/>
  <c r="B11" i="81"/>
  <c r="L5" i="80" l="1"/>
  <c r="M5" i="80" s="1"/>
  <c r="L4" i="80"/>
  <c r="M4" i="80" s="1"/>
  <c r="L6" i="80" l="1"/>
  <c r="M6" i="80" s="1"/>
</calcChain>
</file>

<file path=xl/sharedStrings.xml><?xml version="1.0" encoding="utf-8"?>
<sst xmlns="http://schemas.openxmlformats.org/spreadsheetml/2006/main" count="1106" uniqueCount="180">
  <si>
    <t>2014</t>
  </si>
  <si>
    <t>2015</t>
  </si>
  <si>
    <t>2016</t>
  </si>
  <si>
    <t>Foreign Owned</t>
  </si>
  <si>
    <t>South East</t>
  </si>
  <si>
    <t>Industry</t>
  </si>
  <si>
    <t>Manufacturing</t>
  </si>
  <si>
    <t>Dublin</t>
  </si>
  <si>
    <t>Services</t>
  </si>
  <si>
    <t>Border</t>
  </si>
  <si>
    <t>Transport Equipment</t>
  </si>
  <si>
    <t>Rubber and Plastics</t>
  </si>
  <si>
    <t>Chemicals</t>
  </si>
  <si>
    <t>West</t>
  </si>
  <si>
    <t>Machinery and Equipment</t>
  </si>
  <si>
    <t>Basic and Fabricated Metal Products</t>
  </si>
  <si>
    <t>Mid West</t>
  </si>
  <si>
    <t>South West</t>
  </si>
  <si>
    <t>Miscellaneous Manufacturing</t>
  </si>
  <si>
    <t>Mid East</t>
  </si>
  <si>
    <t>Other Services</t>
  </si>
  <si>
    <t>Paper and Printing</t>
  </si>
  <si>
    <t>Midlands</t>
  </si>
  <si>
    <t>Financial Services</t>
  </si>
  <si>
    <t>Irish Owned</t>
  </si>
  <si>
    <t>Business Services</t>
  </si>
  <si>
    <t>Primary Production</t>
  </si>
  <si>
    <t>Wood and Wood Products</t>
  </si>
  <si>
    <t>2020</t>
  </si>
  <si>
    <t>Row Labels</t>
  </si>
  <si>
    <t>Grand Total</t>
  </si>
  <si>
    <t xml:space="preserve">Net Change PFT </t>
  </si>
  <si>
    <t>Other gains</t>
  </si>
  <si>
    <t>Other losses</t>
  </si>
  <si>
    <t>PFT gains</t>
  </si>
  <si>
    <t>PFT losses</t>
  </si>
  <si>
    <t>Other Jobs</t>
  </si>
  <si>
    <t xml:space="preserve">PFT Gains </t>
  </si>
  <si>
    <t>PFT Losses</t>
  </si>
  <si>
    <t>PFT Jobs</t>
  </si>
  <si>
    <t xml:space="preserve">Construction, Utilities &amp; Primary Production </t>
  </si>
  <si>
    <t xml:space="preserve">Manufacturing </t>
  </si>
  <si>
    <t>Total Industry</t>
  </si>
  <si>
    <t>Business, Financial &amp; Other Services</t>
  </si>
  <si>
    <t>Information, Communication &amp; Computer Services</t>
  </si>
  <si>
    <t>Total Services</t>
  </si>
  <si>
    <t xml:space="preserve">All Sectors </t>
  </si>
  <si>
    <t>All Firms</t>
  </si>
  <si>
    <t>Total</t>
  </si>
  <si>
    <t xml:space="preserve">Net change Other </t>
  </si>
  <si>
    <t>Total Job Gains</t>
  </si>
  <si>
    <t>Total Job Losses</t>
  </si>
  <si>
    <t>All Sectors</t>
  </si>
  <si>
    <t xml:space="preserve">PFT Net change  </t>
  </si>
  <si>
    <t>PFT net change</t>
  </si>
  <si>
    <t>South and East</t>
  </si>
  <si>
    <t>BMW area</t>
  </si>
  <si>
    <t>All Regions</t>
  </si>
  <si>
    <t>BMW (Borders, Midlands and West)</t>
  </si>
  <si>
    <t>BMW</t>
  </si>
  <si>
    <t xml:space="preserve">BMW </t>
  </si>
  <si>
    <t>Total - All Sectors</t>
  </si>
  <si>
    <t>Foreign-Owned</t>
  </si>
  <si>
    <t>Total (All Sectors)</t>
  </si>
  <si>
    <t>Manufacturing and Other Industry</t>
  </si>
  <si>
    <t>Total Employment</t>
  </si>
  <si>
    <t>BMW Area</t>
  </si>
  <si>
    <t>South &amp; East</t>
  </si>
  <si>
    <t>Services Total</t>
  </si>
  <si>
    <t>Total Ind +Primary</t>
  </si>
  <si>
    <t>Share</t>
  </si>
  <si>
    <t>Permanent, Full-time Employment</t>
  </si>
  <si>
    <t>CARG -  Annual Growth Rate</t>
  </si>
  <si>
    <t>Food, Drink &amp; Tobacco</t>
  </si>
  <si>
    <t>Part-time, Temporary and Short-term Contract Employment</t>
  </si>
  <si>
    <t>South and East (Mid East, Mid West, South East and South West)</t>
  </si>
  <si>
    <t>BMW area (Border, Midlands, and West</t>
  </si>
  <si>
    <t>Graph</t>
  </si>
  <si>
    <t>Construction, Utilities &amp; Primary Production</t>
  </si>
  <si>
    <t>Industry +Primary)</t>
  </si>
  <si>
    <t>BMW area (Border, Midlands, and West)</t>
  </si>
  <si>
    <t>Non-Metalic Minerals</t>
  </si>
  <si>
    <t>Medical Devices</t>
  </si>
  <si>
    <t>Computer, electronic and optical products</t>
  </si>
  <si>
    <t>Textiles, Clothing, Footware and Leather</t>
  </si>
  <si>
    <t>Computer Programming</t>
  </si>
  <si>
    <t>Computer Facilities Management</t>
  </si>
  <si>
    <t>Electrical equipment</t>
  </si>
  <si>
    <t>Computer Consultancy</t>
  </si>
  <si>
    <t>Other Information technology and computer services</t>
  </si>
  <si>
    <t>Agriculture, Fishing, Forestry</t>
  </si>
  <si>
    <t>Column Labels</t>
  </si>
  <si>
    <t>Sum of PFT</t>
  </si>
  <si>
    <t>Energy, Water, Waste &amp; Construction</t>
  </si>
  <si>
    <t xml:space="preserve">Services </t>
  </si>
  <si>
    <t>Energy, Water, Waste, Construction</t>
  </si>
  <si>
    <t>A1 - All Companies - Total Employment by Sector, 2010-2019</t>
  </si>
  <si>
    <t xml:space="preserve"> </t>
  </si>
  <si>
    <t xml:space="preserve">Part-time, Temporary and Short-term Contract </t>
  </si>
  <si>
    <t xml:space="preserve"> Part-time, Temporary and Short-term </t>
  </si>
  <si>
    <t xml:space="preserve">Total Employment </t>
  </si>
  <si>
    <t>Permanent, Fulltime Employment</t>
  </si>
  <si>
    <t>Permanent, Full-Time Employment</t>
  </si>
  <si>
    <t>Part-time, Temporary and Shortterm Contract Employment</t>
  </si>
  <si>
    <t>2017</t>
  </si>
  <si>
    <t>2018</t>
  </si>
  <si>
    <t>2019</t>
  </si>
  <si>
    <t xml:space="preserve">   Other Information technology and computer services</t>
  </si>
  <si>
    <t>Other IT &amp; Computer Services</t>
  </si>
  <si>
    <t>Agriculture, Fishing, Forestry, Mining &amp; Quarrying</t>
  </si>
  <si>
    <t>2021</t>
  </si>
  <si>
    <t>2022</t>
  </si>
  <si>
    <t>% 2021-22</t>
  </si>
  <si>
    <t xml:space="preserve"> 2022 Pft Jobs</t>
  </si>
  <si>
    <t xml:space="preserve">   Food, Drink &amp; Tobacco</t>
  </si>
  <si>
    <t>B6  Irish-owned Companies - Part-time, Temporary and Short-term Contract Employment by Region, 2013-2021</t>
  </si>
  <si>
    <t>Other Information and Communication Services</t>
  </si>
  <si>
    <t>2014-2023</t>
  </si>
  <si>
    <t>% change 2014-2023</t>
  </si>
  <si>
    <t>Jobs Gains, Losses and Net Change in Full-time and Part-time     Employment in All Agency-assisted Firms, 2014-2023</t>
  </si>
  <si>
    <t>Permanent, Full-time Employment in All Agency-assisted Companies by Region, 2014-2023</t>
  </si>
  <si>
    <t>Trends in Permanent, Full-time Employment by Industrial and Services Sectors in All Agency-assisted Companies, 2014-2023</t>
  </si>
  <si>
    <t>2022-2023</t>
  </si>
  <si>
    <t>% change 2022-23</t>
  </si>
  <si>
    <t>2014-23</t>
  </si>
  <si>
    <t>% change 2014-23</t>
  </si>
  <si>
    <t>Trends in Part-time, Temporary and Short-term Contract Employment in Irish and Foreign-owned Agency-assisted Companies, 2014-2023</t>
  </si>
  <si>
    <t>2022-23</t>
  </si>
  <si>
    <t>CARG 2014-23</t>
  </si>
  <si>
    <t>% change 2022-2023</t>
  </si>
  <si>
    <t>% Growth 2022-2023</t>
  </si>
  <si>
    <t>{Insert Data here}</t>
  </si>
  <si>
    <t>Trends in Permanent, Full-time Employment in Irish and Foreign Agency-assisted Companies by Industry and Service Sectors, 2014-2023</t>
  </si>
  <si>
    <t>Trends in Part-time, Temporary and Short-term Contract Employment by Sector in All Agency-assisted Companies, 2014-2023</t>
  </si>
  <si>
    <t>Job Gains, Losses and Net Change in Permanent Full-time Employment in All Agency-assisted Companies, 2014-2023</t>
  </si>
  <si>
    <t>Job Gains, Losses and Net Change in Permanent, Full-time Employment in Irish- owned Agency-assisted Companies, 2014-2023</t>
  </si>
  <si>
    <t>Job Gains, Losses and Net Change in Permanent, Full-time Employment in Foreign-owned Agency-assisted Companies, 2014-2023</t>
  </si>
  <si>
    <t>Sectoral Trends in Permanent, Full-time Employment in Foreign-owned Agency-assisted Companies, 2014-2023</t>
  </si>
  <si>
    <t>% 2014-2023</t>
  </si>
  <si>
    <t>Sectoral Proportions in Permanent, Full-time Employment in Irish-owned Agency-assisted Companies, 2014-2023</t>
  </si>
  <si>
    <t>% Change 2014-2023</t>
  </si>
  <si>
    <t>Sectoral Proportions in Permanent, Full-time Employment in All Agency- assisted Companies, 2014-2023</t>
  </si>
  <si>
    <t>Sectoral Trends in Permanent, Full-time Employment in All Agency-assisted Companies, 2014-2023</t>
  </si>
  <si>
    <t>Permanent, Full-time Employment in Irish-owned Agency-assisted Companies by Region, 2014-2023</t>
  </si>
  <si>
    <t>Trends in Permanent, Full-time (FT) Employment in Irish and Foreign-owned Agency-assisted Companies, 2014-2023</t>
  </si>
  <si>
    <t>Agency-assisted firms, 2014-2023</t>
  </si>
  <si>
    <t>Trends in Permanent, Full-time Employment by Industrial and Services Sectors in Irish and Foreign Agency-assisted Companies, 2014-2023</t>
  </si>
  <si>
    <t>A2  All Companies - Permanent, Full-time Employment by Sector, 2014-2023</t>
  </si>
  <si>
    <t>A3  All Companies - Part-time, Temporary and Short-term Contract Employment by Sector, 2014-2023</t>
  </si>
  <si>
    <t>A5 Irish-owned Companies - Permanent, Full-time Employment by Sector, 2014-2023</t>
  </si>
  <si>
    <t>A6  Irish-owned Companies - Part-time, Temporary and Short-term Contract Employment by Sector, 2014-2023</t>
  </si>
  <si>
    <t>A7  Foreign-owned Companies - Total Employment by Sector, 2014-2023</t>
  </si>
  <si>
    <t>A8  Foreign-owned Companies - Permanent, Full-time Employment by Sector, 2014-2023</t>
  </si>
  <si>
    <t>A9  Foreign-owned Companies - Part-time, Temporary and Short-term Contract Employment by Sector, 2014-2023</t>
  </si>
  <si>
    <t>B1  All Companies - Total Employment by Region, 2014-2023</t>
  </si>
  <si>
    <t>B2 - All Companies - Permanent, Full-time Employment by Region, 2014-2023</t>
  </si>
  <si>
    <t>B3  All Companies Part-time, Temporary and Short-term Contract Employment by Region, 2014-2023</t>
  </si>
  <si>
    <t>B4  Irish-owned Companies - Total Employment by Region, 2014-2023</t>
  </si>
  <si>
    <t>B5  Irish-owned Companies - Permanent, Full-time Employment by Region, 2014-2023</t>
  </si>
  <si>
    <t>B7  Foreign-owned Companies - Total Employment by Region, 2014-2023</t>
  </si>
  <si>
    <t>B8 - Foreign-owned Companies - Permanent, Full-time Employment by Region, 2014-2023</t>
  </si>
  <si>
    <t>B9 - Foreign-owned Companies - Part-time, Temporary and Short-term Contract Employment by Region, 2014-2023</t>
  </si>
  <si>
    <t>% of 2022-2023 Total</t>
  </si>
  <si>
    <t>2022-2023 Full-time % Change</t>
  </si>
  <si>
    <t>Permanent, Full-time Employment in Foreign-owned Agency-assisted Companies by Region, 2022-2023</t>
  </si>
  <si>
    <t>A4  Irish-owned Companies - Total Employment by Sector, 2022-2023</t>
  </si>
  <si>
    <t>Sectoral Trends in Permanent, Full-time Employment in Irish-owned Agency- assisted Companies, 2014-2023</t>
  </si>
  <si>
    <t>Sectoral Analysis of Permanent, Full-time Employment in Industry and Services in Irish-owned Agency-assisted Companies, 2023</t>
  </si>
  <si>
    <t>2022 Pft Jobs</t>
  </si>
  <si>
    <t xml:space="preserve"> 2023 Pft Jobs</t>
  </si>
  <si>
    <t xml:space="preserve"> 2023 PFT Gains </t>
  </si>
  <si>
    <t xml:space="preserve"> 2023 PFT Losses</t>
  </si>
  <si>
    <t xml:space="preserve"> 2023 PFT Net change  </t>
  </si>
  <si>
    <t>% change 20222-23</t>
  </si>
  <si>
    <t>Sectoral Analysis of Permanent Full-time Employment in Industry and Services in Foreign-owned Agency-assisted Companies, 2023</t>
  </si>
  <si>
    <t>% Change 2022-23</t>
  </si>
  <si>
    <t>% Change 2014-23</t>
  </si>
  <si>
    <t>2023</t>
  </si>
  <si>
    <t>Change 2022/2023</t>
  </si>
  <si>
    <t>Sectoral Proportions in Permanent, Full-time Employment in Foreign-owned Agency-assisted Companies, 2014-2023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</si>
</sst>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_-* #,##0.0_-;\-* #,##0.0_-;_-* &quot;-&quot;??_-;_-@_-"/>
    <numFmt numFmtId="168" formatCode="#,##0.0_ ;\-#,##0.0\ "/>
    <numFmt numFmtId="169" formatCode="0_ ;\-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8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/>
    </xf>
    <xf numFmtId="164" fontId="0" fillId="0" borderId="0" xfId="2" applyNumberFormat="1" applyFont="1"/>
    <xf numFmtId="165" fontId="0" fillId="0" borderId="0" xfId="1" applyNumberFormat="1" applyFont="1"/>
    <xf numFmtId="10" fontId="0" fillId="0" borderId="0" xfId="0" applyNumberFormat="1"/>
    <xf numFmtId="0" fontId="4" fillId="0" borderId="0" xfId="0" applyFont="1"/>
    <xf numFmtId="165" fontId="0" fillId="0" borderId="0" xfId="0" applyNumberFormat="1"/>
    <xf numFmtId="164" fontId="0" fillId="0" borderId="1" xfId="2" applyNumberFormat="1" applyFont="1" applyBorder="1"/>
    <xf numFmtId="164" fontId="0" fillId="0" borderId="0" xfId="2" applyNumberFormat="1" applyFont="1" applyAlignment="1">
      <alignment horizontal="right"/>
    </xf>
    <xf numFmtId="165" fontId="0" fillId="0" borderId="1" xfId="1" applyNumberFormat="1" applyFont="1" applyBorder="1"/>
    <xf numFmtId="165" fontId="1" fillId="0" borderId="1" xfId="1" applyNumberFormat="1" applyFont="1" applyBorder="1"/>
    <xf numFmtId="164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0" fillId="0" borderId="1" xfId="0" applyNumberFormat="1" applyBorder="1"/>
    <xf numFmtId="9" fontId="0" fillId="0" borderId="0" xfId="2" applyFont="1"/>
    <xf numFmtId="165" fontId="1" fillId="0" borderId="0" xfId="1" applyNumberFormat="1" applyFont="1"/>
    <xf numFmtId="0" fontId="1" fillId="4" borderId="0" xfId="0" applyFont="1" applyFill="1"/>
    <xf numFmtId="0" fontId="0" fillId="4" borderId="0" xfId="0" applyFill="1"/>
    <xf numFmtId="0" fontId="1" fillId="2" borderId="0" xfId="0" applyFont="1" applyFill="1" applyAlignment="1">
      <alignment horizontal="left"/>
    </xf>
    <xf numFmtId="165" fontId="0" fillId="4" borderId="0" xfId="1" applyNumberFormat="1" applyFont="1" applyFill="1"/>
    <xf numFmtId="0" fontId="5" fillId="0" borderId="0" xfId="0" applyFont="1"/>
    <xf numFmtId="0" fontId="1" fillId="4" borderId="0" xfId="0" applyFont="1" applyFill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7" borderId="0" xfId="0" applyFill="1"/>
    <xf numFmtId="0" fontId="0" fillId="4" borderId="0" xfId="0" applyFill="1" applyAlignment="1">
      <alignment horizontal="left"/>
    </xf>
    <xf numFmtId="0" fontId="4" fillId="0" borderId="1" xfId="0" applyFont="1" applyBorder="1"/>
    <xf numFmtId="165" fontId="4" fillId="7" borderId="1" xfId="0" applyNumberFormat="1" applyFont="1" applyFill="1" applyBorder="1"/>
    <xf numFmtId="164" fontId="4" fillId="7" borderId="1" xfId="2" applyNumberFormat="1" applyFont="1" applyFill="1" applyBorder="1"/>
    <xf numFmtId="0" fontId="1" fillId="8" borderId="0" xfId="0" applyFont="1" applyFill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165" fontId="3" fillId="0" borderId="1" xfId="1" applyNumberFormat="1" applyFont="1" applyFill="1" applyBorder="1"/>
    <xf numFmtId="165" fontId="3" fillId="0" borderId="1" xfId="1" applyNumberFormat="1" applyFont="1" applyBorder="1"/>
    <xf numFmtId="165" fontId="4" fillId="0" borderId="0" xfId="1" applyNumberFormat="1" applyFont="1"/>
    <xf numFmtId="3" fontId="3" fillId="0" borderId="1" xfId="0" applyNumberFormat="1" applyFont="1" applyBorder="1"/>
    <xf numFmtId="164" fontId="3" fillId="0" borderId="1" xfId="2" applyNumberFormat="1" applyFont="1" applyFill="1" applyBorder="1"/>
    <xf numFmtId="164" fontId="3" fillId="0" borderId="1" xfId="2" applyNumberFormat="1" applyFont="1" applyBorder="1"/>
    <xf numFmtId="165" fontId="0" fillId="0" borderId="1" xfId="0" applyNumberFormat="1" applyBorder="1"/>
    <xf numFmtId="165" fontId="3" fillId="0" borderId="1" xfId="0" applyNumberFormat="1" applyFont="1" applyBorder="1"/>
    <xf numFmtId="0" fontId="0" fillId="0" borderId="1" xfId="0" applyBorder="1" applyAlignment="1">
      <alignment horizontal="left"/>
    </xf>
    <xf numFmtId="165" fontId="0" fillId="7" borderId="1" xfId="1" applyNumberFormat="1" applyFont="1" applyFill="1" applyBorder="1"/>
    <xf numFmtId="164" fontId="1" fillId="0" borderId="1" xfId="2" applyNumberFormat="1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8" borderId="0" xfId="0" applyFill="1" applyAlignment="1">
      <alignment horizontal="left"/>
    </xf>
    <xf numFmtId="0" fontId="1" fillId="8" borderId="0" xfId="0" applyFont="1" applyFill="1" applyAlignment="1">
      <alignment vertical="top" wrapText="1"/>
    </xf>
    <xf numFmtId="0" fontId="0" fillId="7" borderId="1" xfId="0" applyFill="1" applyBorder="1"/>
    <xf numFmtId="0" fontId="1" fillId="7" borderId="1" xfId="0" applyFont="1" applyFill="1" applyBorder="1"/>
    <xf numFmtId="165" fontId="1" fillId="7" borderId="1" xfId="1" applyNumberFormat="1" applyFont="1" applyFill="1" applyBorder="1"/>
    <xf numFmtId="0" fontId="1" fillId="7" borderId="0" xfId="0" applyFont="1" applyFill="1"/>
    <xf numFmtId="165" fontId="3" fillId="7" borderId="1" xfId="0" applyNumberFormat="1" applyFont="1" applyFill="1" applyBorder="1"/>
    <xf numFmtId="164" fontId="3" fillId="7" borderId="1" xfId="2" applyNumberFormat="1" applyFont="1" applyFill="1" applyBorder="1"/>
    <xf numFmtId="3" fontId="0" fillId="7" borderId="1" xfId="1" applyNumberFormat="1" applyFont="1" applyFill="1" applyBorder="1"/>
    <xf numFmtId="3" fontId="1" fillId="7" borderId="1" xfId="1" applyNumberFormat="1" applyFont="1" applyFill="1" applyBorder="1"/>
    <xf numFmtId="3" fontId="0" fillId="7" borderId="1" xfId="0" applyNumberFormat="1" applyFill="1" applyBorder="1"/>
    <xf numFmtId="164" fontId="1" fillId="0" borderId="1" xfId="0" applyNumberFormat="1" applyFont="1" applyBorder="1"/>
    <xf numFmtId="3" fontId="3" fillId="0" borderId="1" xfId="1" applyNumberFormat="1" applyFont="1" applyFill="1" applyBorder="1"/>
    <xf numFmtId="0" fontId="0" fillId="0" borderId="8" xfId="0" applyBorder="1"/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3" fontId="0" fillId="0" borderId="1" xfId="1" applyNumberFormat="1" applyFont="1" applyFill="1" applyBorder="1"/>
    <xf numFmtId="0" fontId="4" fillId="6" borderId="7" xfId="0" applyFont="1" applyFill="1" applyBorder="1"/>
    <xf numFmtId="165" fontId="0" fillId="6" borderId="7" xfId="0" applyNumberFormat="1" applyFill="1" applyBorder="1"/>
    <xf numFmtId="164" fontId="4" fillId="6" borderId="7" xfId="2" applyNumberFormat="1" applyFont="1" applyFill="1" applyBorder="1"/>
    <xf numFmtId="165" fontId="4" fillId="0" borderId="0" xfId="0" applyNumberFormat="1" applyFont="1"/>
    <xf numFmtId="164" fontId="4" fillId="0" borderId="0" xfId="2" applyNumberFormat="1" applyFont="1" applyFill="1" applyBorder="1"/>
    <xf numFmtId="165" fontId="4" fillId="0" borderId="9" xfId="0" applyNumberFormat="1" applyFont="1" applyBorder="1"/>
    <xf numFmtId="0" fontId="0" fillId="0" borderId="9" xfId="0" applyBorder="1"/>
    <xf numFmtId="0" fontId="4" fillId="6" borderId="10" xfId="0" applyFont="1" applyFill="1" applyBorder="1"/>
    <xf numFmtId="165" fontId="4" fillId="6" borderId="10" xfId="0" applyNumberFormat="1" applyFont="1" applyFill="1" applyBorder="1"/>
    <xf numFmtId="165" fontId="0" fillId="0" borderId="1" xfId="1" applyNumberFormat="1" applyFont="1" applyFill="1" applyBorder="1"/>
    <xf numFmtId="165" fontId="4" fillId="0" borderId="10" xfId="0" applyNumberFormat="1" applyFont="1" applyBorder="1"/>
    <xf numFmtId="165" fontId="0" fillId="0" borderId="7" xfId="0" applyNumberFormat="1" applyBorder="1"/>
    <xf numFmtId="3" fontId="1" fillId="2" borderId="0" xfId="0" applyNumberFormat="1" applyFont="1" applyFill="1"/>
    <xf numFmtId="164" fontId="0" fillId="0" borderId="1" xfId="2" applyNumberFormat="1" applyFont="1" applyFill="1" applyBorder="1"/>
    <xf numFmtId="165" fontId="0" fillId="0" borderId="0" xfId="1" applyNumberFormat="1" applyFont="1" applyFill="1"/>
    <xf numFmtId="164" fontId="0" fillId="0" borderId="0" xfId="2" applyNumberFormat="1" applyFont="1" applyFill="1" applyAlignment="1">
      <alignment horizontal="right"/>
    </xf>
    <xf numFmtId="164" fontId="0" fillId="0" borderId="0" xfId="2" applyNumberFormat="1" applyFont="1" applyFill="1"/>
    <xf numFmtId="164" fontId="0" fillId="7" borderId="1" xfId="2" applyNumberFormat="1" applyFont="1" applyFill="1" applyBorder="1"/>
    <xf numFmtId="0" fontId="3" fillId="7" borderId="0" xfId="0" applyFont="1" applyFill="1"/>
    <xf numFmtId="3" fontId="0" fillId="4" borderId="0" xfId="0" applyNumberFormat="1" applyFill="1"/>
    <xf numFmtId="0" fontId="1" fillId="0" borderId="11" xfId="0" applyFont="1" applyBorder="1"/>
    <xf numFmtId="0" fontId="0" fillId="0" borderId="11" xfId="0" applyBorder="1"/>
    <xf numFmtId="165" fontId="0" fillId="0" borderId="11" xfId="1" applyNumberFormat="1" applyFont="1" applyBorder="1"/>
    <xf numFmtId="165" fontId="0" fillId="0" borderId="11" xfId="0" applyNumberFormat="1" applyBorder="1"/>
    <xf numFmtId="164" fontId="0" fillId="0" borderId="11" xfId="2" applyNumberFormat="1" applyFont="1" applyBorder="1"/>
    <xf numFmtId="3" fontId="0" fillId="0" borderId="11" xfId="0" applyNumberFormat="1" applyBorder="1"/>
    <xf numFmtId="0" fontId="3" fillId="7" borderId="11" xfId="0" applyFont="1" applyFill="1" applyBorder="1"/>
    <xf numFmtId="165" fontId="3" fillId="7" borderId="11" xfId="1" applyNumberFormat="1" applyFont="1" applyFill="1" applyBorder="1"/>
    <xf numFmtId="165" fontId="3" fillId="7" borderId="11" xfId="0" applyNumberFormat="1" applyFont="1" applyFill="1" applyBorder="1"/>
    <xf numFmtId="164" fontId="3" fillId="7" borderId="11" xfId="2" applyNumberFormat="1" applyFont="1" applyFill="1" applyBorder="1"/>
    <xf numFmtId="0" fontId="4" fillId="0" borderId="11" xfId="0" applyFont="1" applyBorder="1"/>
    <xf numFmtId="165" fontId="4" fillId="0" borderId="11" xfId="1" applyNumberFormat="1" applyFont="1" applyBorder="1"/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/>
    <xf numFmtId="3" fontId="0" fillId="7" borderId="12" xfId="0" applyNumberFormat="1" applyFill="1" applyBorder="1"/>
    <xf numFmtId="0" fontId="1" fillId="4" borderId="12" xfId="0" applyFont="1" applyFill="1" applyBorder="1"/>
    <xf numFmtId="0" fontId="1" fillId="7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3" fontId="0" fillId="4" borderId="12" xfId="0" applyNumberFormat="1" applyFill="1" applyBorder="1"/>
    <xf numFmtId="3" fontId="1" fillId="0" borderId="0" xfId="0" applyNumberFormat="1" applyFont="1"/>
    <xf numFmtId="165" fontId="5" fillId="0" borderId="0" xfId="0" applyNumberFormat="1" applyFont="1"/>
    <xf numFmtId="164" fontId="0" fillId="0" borderId="0" xfId="2" applyNumberFormat="1" applyFont="1" applyBorder="1"/>
    <xf numFmtId="0" fontId="0" fillId="6" borderId="0" xfId="0" applyFill="1"/>
    <xf numFmtId="0" fontId="1" fillId="6" borderId="0" xfId="0" applyFont="1" applyFill="1"/>
    <xf numFmtId="166" fontId="2" fillId="0" borderId="0" xfId="1" applyNumberFormat="1" applyFont="1"/>
    <xf numFmtId="0" fontId="3" fillId="0" borderId="0" xfId="0" applyFont="1"/>
    <xf numFmtId="1" fontId="1" fillId="0" borderId="1" xfId="0" applyNumberFormat="1" applyFont="1" applyBorder="1"/>
    <xf numFmtId="164" fontId="2" fillId="0" borderId="0" xfId="2" applyNumberFormat="1" applyFont="1"/>
    <xf numFmtId="164" fontId="2" fillId="0" borderId="0" xfId="2" applyNumberFormat="1" applyFont="1" applyFill="1"/>
    <xf numFmtId="164" fontId="0" fillId="6" borderId="7" xfId="0" applyNumberFormat="1" applyFill="1" applyBorder="1"/>
    <xf numFmtId="164" fontId="0" fillId="0" borderId="7" xfId="0" applyNumberFormat="1" applyBorder="1"/>
    <xf numFmtId="0" fontId="1" fillId="6" borderId="0" xfId="0" applyFont="1" applyFill="1" applyAlignment="1">
      <alignment wrapText="1"/>
    </xf>
    <xf numFmtId="3" fontId="0" fillId="6" borderId="0" xfId="0" applyNumberFormat="1" applyFill="1"/>
    <xf numFmtId="164" fontId="0" fillId="6" borderId="0" xfId="0" applyNumberFormat="1" applyFill="1"/>
    <xf numFmtId="164" fontId="0" fillId="8" borderId="0" xfId="0" applyNumberFormat="1" applyFill="1"/>
    <xf numFmtId="0" fontId="1" fillId="9" borderId="0" xfId="0" applyFont="1" applyFill="1"/>
    <xf numFmtId="0" fontId="1" fillId="9" borderId="3" xfId="0" applyFont="1" applyFill="1" applyBorder="1" applyAlignment="1">
      <alignment horizontal="left"/>
    </xf>
    <xf numFmtId="0" fontId="0" fillId="4" borderId="0" xfId="0" applyFill="1" applyAlignment="1">
      <alignment horizontal="left" indent="1"/>
    </xf>
    <xf numFmtId="0" fontId="1" fillId="10" borderId="2" xfId="0" applyFont="1" applyFill="1" applyBorder="1" applyAlignment="1">
      <alignment horizontal="left"/>
    </xf>
    <xf numFmtId="165" fontId="1" fillId="9" borderId="0" xfId="1" applyNumberFormat="1" applyFont="1" applyFill="1"/>
    <xf numFmtId="0" fontId="1" fillId="9" borderId="0" xfId="0" applyFont="1" applyFill="1" applyAlignment="1">
      <alignment horizontal="left"/>
    </xf>
    <xf numFmtId="2" fontId="1" fillId="4" borderId="0" xfId="0" applyNumberFormat="1" applyFont="1" applyFill="1" applyAlignment="1">
      <alignment wrapText="1"/>
    </xf>
    <xf numFmtId="2" fontId="1" fillId="4" borderId="0" xfId="0" applyNumberFormat="1" applyFont="1" applyFill="1" applyAlignment="1">
      <alignment horizontal="right" wrapText="1"/>
    </xf>
    <xf numFmtId="0" fontId="1" fillId="5" borderId="3" xfId="0" applyFont="1" applyFill="1" applyBorder="1" applyAlignment="1">
      <alignment wrapText="1"/>
    </xf>
    <xf numFmtId="165" fontId="1" fillId="10" borderId="0" xfId="1" applyNumberFormat="1" applyFont="1" applyFill="1" applyBorder="1"/>
    <xf numFmtId="165" fontId="1" fillId="10" borderId="2" xfId="1" applyNumberFormat="1" applyFont="1" applyFill="1" applyBorder="1"/>
    <xf numFmtId="2" fontId="1" fillId="5" borderId="3" xfId="0" applyNumberFormat="1" applyFont="1" applyFill="1" applyBorder="1" applyAlignment="1">
      <alignment wrapText="1"/>
    </xf>
    <xf numFmtId="43" fontId="0" fillId="0" borderId="0" xfId="0" applyNumberFormat="1"/>
    <xf numFmtId="0" fontId="1" fillId="4" borderId="0" xfId="0" applyFont="1" applyFill="1" applyAlignment="1">
      <alignment horizontal="right" wrapText="1"/>
    </xf>
    <xf numFmtId="165" fontId="1" fillId="9" borderId="3" xfId="1" applyNumberFormat="1" applyFont="1" applyFill="1" applyBorder="1"/>
    <xf numFmtId="9" fontId="0" fillId="0" borderId="0" xfId="0" applyNumberFormat="1"/>
    <xf numFmtId="9" fontId="1" fillId="0" borderId="0" xfId="0" applyNumberFormat="1" applyFont="1"/>
    <xf numFmtId="165" fontId="3" fillId="0" borderId="0" xfId="0" applyNumberFormat="1" applyFont="1"/>
    <xf numFmtId="165" fontId="3" fillId="0" borderId="0" xfId="1" applyNumberFormat="1" applyFont="1"/>
    <xf numFmtId="165" fontId="1" fillId="0" borderId="0" xfId="0" applyNumberFormat="1" applyFont="1"/>
    <xf numFmtId="9" fontId="1" fillId="0" borderId="0" xfId="2" applyFont="1"/>
    <xf numFmtId="164" fontId="1" fillId="0" borderId="0" xfId="2" applyNumberFormat="1" applyFont="1"/>
    <xf numFmtId="0" fontId="0" fillId="0" borderId="0" xfId="0" applyAlignment="1">
      <alignment horizontal="right"/>
    </xf>
    <xf numFmtId="165" fontId="1" fillId="0" borderId="11" xfId="1" applyNumberFormat="1" applyFont="1" applyBorder="1"/>
    <xf numFmtId="165" fontId="1" fillId="0" borderId="11" xfId="0" applyNumberFormat="1" applyFont="1" applyBorder="1"/>
    <xf numFmtId="164" fontId="1" fillId="0" borderId="11" xfId="2" applyNumberFormat="1" applyFont="1" applyBorder="1"/>
    <xf numFmtId="0" fontId="1" fillId="0" borderId="0" xfId="0" applyFont="1" applyAlignment="1">
      <alignment horizontal="right"/>
    </xf>
    <xf numFmtId="164" fontId="3" fillId="0" borderId="1" xfId="0" applyNumberFormat="1" applyFont="1" applyBorder="1"/>
    <xf numFmtId="164" fontId="1" fillId="9" borderId="0" xfId="2" applyNumberFormat="1" applyFont="1" applyFill="1"/>
    <xf numFmtId="164" fontId="2" fillId="8" borderId="0" xfId="2" applyNumberFormat="1" applyFont="1" applyFill="1"/>
    <xf numFmtId="0" fontId="0" fillId="0" borderId="1" xfId="0" applyBorder="1" applyAlignment="1">
      <alignment horizontal="right"/>
    </xf>
    <xf numFmtId="167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4" borderId="0" xfId="0" applyFont="1" applyFill="1" applyAlignment="1">
      <alignment horizontal="right"/>
    </xf>
    <xf numFmtId="1" fontId="1" fillId="5" borderId="3" xfId="0" applyNumberFormat="1" applyFont="1" applyFill="1" applyBorder="1" applyAlignment="1">
      <alignment horizontal="right" wrapText="1"/>
    </xf>
    <xf numFmtId="1" fontId="1" fillId="4" borderId="0" xfId="0" applyNumberFormat="1" applyFont="1" applyFill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164" fontId="0" fillId="0" borderId="0" xfId="1" applyNumberFormat="1" applyFont="1"/>
    <xf numFmtId="168" fontId="0" fillId="0" borderId="0" xfId="0" applyNumberFormat="1"/>
    <xf numFmtId="0" fontId="8" fillId="0" borderId="0" xfId="0" applyFont="1"/>
    <xf numFmtId="169" fontId="1" fillId="0" borderId="0" xfId="0" applyNumberFormat="1" applyFont="1" applyAlignment="1">
      <alignment horizontal="right"/>
    </xf>
    <xf numFmtId="169" fontId="4" fillId="0" borderId="1" xfId="0" applyNumberFormat="1" applyFont="1" applyBorder="1" applyAlignment="1">
      <alignment horizontal="right"/>
    </xf>
    <xf numFmtId="0" fontId="1" fillId="3" borderId="0" xfId="0" applyFont="1" applyFill="1"/>
    <xf numFmtId="3" fontId="1" fillId="3" borderId="0" xfId="0" applyNumberFormat="1" applyFont="1" applyFill="1"/>
    <xf numFmtId="164" fontId="1" fillId="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/>
    <xf numFmtId="164" fontId="4" fillId="3" borderId="0" xfId="2" applyNumberFormat="1" applyFont="1" applyFill="1" applyAlignment="1">
      <alignment wrapText="1"/>
    </xf>
    <xf numFmtId="164" fontId="1" fillId="9" borderId="0" xfId="0" applyNumberFormat="1" applyFont="1" applyFill="1"/>
    <xf numFmtId="164" fontId="0" fillId="4" borderId="0" xfId="0" applyNumberFormat="1" applyFill="1"/>
    <xf numFmtId="1" fontId="0" fillId="0" borderId="0" xfId="2" applyNumberFormat="1" applyFont="1"/>
    <xf numFmtId="164" fontId="1" fillId="9" borderId="0" xfId="1" applyNumberFormat="1" applyFont="1" applyFill="1"/>
    <xf numFmtId="164" fontId="0" fillId="4" borderId="0" xfId="1" applyNumberFormat="1" applyFont="1" applyFill="1"/>
    <xf numFmtId="164" fontId="0" fillId="4" borderId="0" xfId="2" applyNumberFormat="1" applyFont="1" applyFill="1"/>
    <xf numFmtId="165" fontId="0" fillId="11" borderId="1" xfId="1" applyNumberFormat="1" applyFont="1" applyFill="1" applyBorder="1"/>
  </cellXfs>
  <cellStyles count="5">
    <cellStyle name="Comma" xfId="1" builtinId="3"/>
    <cellStyle name="Comma 2" xfId="3" xr:uid="{00000000-0005-0000-0000-000001000000}"/>
    <cellStyle name="Normal" xfId="0" builtinId="0"/>
    <cellStyle name="Normal 3" xfId="4" xr:uid="{3DA9A54C-A225-4D50-A707-3ADA26BA9769}"/>
    <cellStyle name="Percent" xfId="2" builtinId="5"/>
  </cellStyles>
  <dxfs count="0"/>
  <tableStyles count="0" defaultTableStyle="TableStyleMedium2" defaultPivotStyle="PivotStyleLight16"/>
  <colors>
    <mruColors>
      <color rgb="FFFFFFFF"/>
      <color rgb="FFE2EFD9"/>
      <color rgb="FFFF3399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A'!$A$4</c:f>
              <c:strCache>
                <c:ptCount val="1"/>
                <c:pt idx="0">
                  <c:v>PFT 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A'!$B$3:$K$3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A'!$B$4:$K$4</c:f>
              <c:numCache>
                <c:formatCode>_-* #,##0_-;\-* #,##0_-;_-* "-"??_-;_-@_-</c:formatCode>
                <c:ptCount val="10"/>
                <c:pt idx="0">
                  <c:v>306231</c:v>
                </c:pt>
                <c:pt idx="1">
                  <c:v>328005</c:v>
                </c:pt>
                <c:pt idx="2">
                  <c:v>347630</c:v>
                </c:pt>
                <c:pt idx="3">
                  <c:v>370171</c:v>
                </c:pt>
                <c:pt idx="4">
                  <c:v>392887</c:v>
                </c:pt>
                <c:pt idx="5">
                  <c:v>414702</c:v>
                </c:pt>
                <c:pt idx="6">
                  <c:v>427041</c:v>
                </c:pt>
                <c:pt idx="7">
                  <c:v>454782</c:v>
                </c:pt>
                <c:pt idx="8">
                  <c:v>486514</c:v>
                </c:pt>
                <c:pt idx="9">
                  <c:v>492320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8-43CA-9AD6-6D108E483ACF}"/>
            </c:ext>
          </c:extLst>
        </c:ser>
        <c:ser>
          <c:idx val="1"/>
          <c:order val="1"/>
          <c:tx>
            <c:strRef>
              <c:f>'Figure A'!$A$5</c:f>
              <c:strCache>
                <c:ptCount val="1"/>
                <c:pt idx="0">
                  <c:v>Other Jobs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A'!$B$3:$K$3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A'!$B$5:$K$5</c:f>
              <c:numCache>
                <c:formatCode>_-* #,##0_-;\-* #,##0_-;_-* "-"??_-;_-@_-</c:formatCode>
                <c:ptCount val="10"/>
                <c:pt idx="0">
                  <c:v>38910</c:v>
                </c:pt>
                <c:pt idx="1">
                  <c:v>40813</c:v>
                </c:pt>
                <c:pt idx="2">
                  <c:v>40410</c:v>
                </c:pt>
                <c:pt idx="3">
                  <c:v>40765</c:v>
                </c:pt>
                <c:pt idx="4">
                  <c:v>41910</c:v>
                </c:pt>
                <c:pt idx="5">
                  <c:v>42762</c:v>
                </c:pt>
                <c:pt idx="6">
                  <c:v>39447</c:v>
                </c:pt>
                <c:pt idx="7">
                  <c:v>39648</c:v>
                </c:pt>
                <c:pt idx="8">
                  <c:v>45057</c:v>
                </c:pt>
                <c:pt idx="9">
                  <c:v>43284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3CA-9AD6-6D108E48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11584"/>
        <c:axId val="474916832"/>
      </c:barChart>
      <c:catAx>
        <c:axId val="4749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6832"/>
        <c:crosses val="autoZero"/>
        <c:auto val="1"/>
        <c:lblAlgn val="ctr"/>
        <c:lblOffset val="100"/>
        <c:noMultiLvlLbl val="0"/>
      </c:catAx>
      <c:valAx>
        <c:axId val="4749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Irish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'1.4'!$B$18:$K$18</c:f>
              <c:numCache>
                <c:formatCode>0.0%</c:formatCode>
                <c:ptCount val="10"/>
                <c:pt idx="0">
                  <c:v>0.68311175018646819</c:v>
                </c:pt>
                <c:pt idx="1">
                  <c:v>0.68230148772181398</c:v>
                </c:pt>
                <c:pt idx="2">
                  <c:v>0.67862899630292683</c:v>
                </c:pt>
                <c:pt idx="3">
                  <c:v>0.6776143474614541</c:v>
                </c:pt>
                <c:pt idx="4">
                  <c:v>0.68243073318243996</c:v>
                </c:pt>
                <c:pt idx="5">
                  <c:v>0.67395120342117976</c:v>
                </c:pt>
                <c:pt idx="6">
                  <c:v>0.67809388418581074</c:v>
                </c:pt>
                <c:pt idx="7">
                  <c:v>0.67434932838313644</c:v>
                </c:pt>
                <c:pt idx="8">
                  <c:v>0.66234872487404561</c:v>
                </c:pt>
                <c:pt idx="9">
                  <c:v>0.66296013626553585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44AB-95F3-F8E1FBDD4B59}"/>
            </c:ext>
          </c:extLst>
        </c:ser>
        <c:ser>
          <c:idx val="1"/>
          <c:order val="1"/>
          <c:tx>
            <c:strRef>
              <c:f>'1.4'!$A$19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'1.4'!$B$19:$K$19</c:f>
              <c:numCache>
                <c:formatCode>0.0%</c:formatCode>
                <c:ptCount val="10"/>
                <c:pt idx="0">
                  <c:v>0.31688824981353181</c:v>
                </c:pt>
                <c:pt idx="1">
                  <c:v>0.31769851227818607</c:v>
                </c:pt>
                <c:pt idx="2">
                  <c:v>0.32137100369707322</c:v>
                </c:pt>
                <c:pt idx="3">
                  <c:v>0.3223856525385459</c:v>
                </c:pt>
                <c:pt idx="4">
                  <c:v>0.31756926681756009</c:v>
                </c:pt>
                <c:pt idx="5">
                  <c:v>0.32604879657882024</c:v>
                </c:pt>
                <c:pt idx="6">
                  <c:v>0.32190611581418926</c:v>
                </c:pt>
                <c:pt idx="7">
                  <c:v>0.32565067161686351</c:v>
                </c:pt>
                <c:pt idx="8">
                  <c:v>0.33765127512595439</c:v>
                </c:pt>
                <c:pt idx="9">
                  <c:v>0.33703986373446415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A-44AB-95F3-F8E1FBDD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262880"/>
        <c:axId val="374263208"/>
      </c:barChart>
      <c:catAx>
        <c:axId val="374262880"/>
        <c:scaling>
          <c:orientation val="minMax"/>
        </c:scaling>
        <c:delete val="0"/>
        <c:axPos val="b"/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3208"/>
        <c:crosses val="autoZero"/>
        <c:auto val="1"/>
        <c:lblAlgn val="ctr"/>
        <c:lblOffset val="100"/>
        <c:noMultiLvlLbl val="0"/>
      </c:catAx>
      <c:valAx>
        <c:axId val="37426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'1.5'!$A$17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'1.5'!$B$17:$K$17</c:f>
              <c:numCache>
                <c:formatCode>0.0%</c:formatCode>
                <c:ptCount val="10"/>
                <c:pt idx="0">
                  <c:v>0.67824769875783675</c:v>
                </c:pt>
                <c:pt idx="1">
                  <c:v>0.68038113923411503</c:v>
                </c:pt>
                <c:pt idx="2">
                  <c:v>0.6897419427466509</c:v>
                </c:pt>
                <c:pt idx="3">
                  <c:v>0.6959244024728618</c:v>
                </c:pt>
                <c:pt idx="4">
                  <c:v>0.70450212892252551</c:v>
                </c:pt>
                <c:pt idx="5">
                  <c:v>0.70687016432683192</c:v>
                </c:pt>
                <c:pt idx="6">
                  <c:v>0.71667170922069467</c:v>
                </c:pt>
                <c:pt idx="7">
                  <c:v>0.71905706727135299</c:v>
                </c:pt>
                <c:pt idx="8">
                  <c:v>0.71775044394562371</c:v>
                </c:pt>
                <c:pt idx="9">
                  <c:v>0.70911906475604702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8-4F4D-837E-AB5BC15C4889}"/>
            </c:ext>
          </c:extLst>
        </c:ser>
        <c:ser>
          <c:idx val="1"/>
          <c:order val="1"/>
          <c:tx>
            <c:strRef>
              <c:f>'1.5'!$A$18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'1.5'!$B$18:$K$18</c:f>
              <c:numCache>
                <c:formatCode>0.0%</c:formatCode>
                <c:ptCount val="10"/>
                <c:pt idx="0">
                  <c:v>0.32175230124216331</c:v>
                </c:pt>
                <c:pt idx="1">
                  <c:v>0.31961886076588503</c:v>
                </c:pt>
                <c:pt idx="2">
                  <c:v>0.31025805725334904</c:v>
                </c:pt>
                <c:pt idx="3">
                  <c:v>0.3040755975271382</c:v>
                </c:pt>
                <c:pt idx="4">
                  <c:v>0.29549787107747449</c:v>
                </c:pt>
                <c:pt idx="5">
                  <c:v>0.29312983567316808</c:v>
                </c:pt>
                <c:pt idx="6">
                  <c:v>0.28332829077930538</c:v>
                </c:pt>
                <c:pt idx="7">
                  <c:v>0.28094293272864701</c:v>
                </c:pt>
                <c:pt idx="8">
                  <c:v>0.28224955605437629</c:v>
                </c:pt>
                <c:pt idx="9">
                  <c:v>0.29088093524395298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F4D-837E-AB5BC15C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031872"/>
        <c:axId val="288033408"/>
      </c:barChart>
      <c:catAx>
        <c:axId val="2880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3408"/>
        <c:crosses val="autoZero"/>
        <c:auto val="1"/>
        <c:lblAlgn val="ctr"/>
        <c:lblOffset val="100"/>
        <c:noMultiLvlLbl val="0"/>
      </c:catAx>
      <c:valAx>
        <c:axId val="288033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'1.5'!$A$14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'1.5'!$B$14:$K$14</c:f>
              <c:numCache>
                <c:formatCode>0.0%</c:formatCode>
                <c:ptCount val="10"/>
                <c:pt idx="0">
                  <c:v>0.50132474122639603</c:v>
                </c:pt>
                <c:pt idx="1">
                  <c:v>0.4974652528410291</c:v>
                </c:pt>
                <c:pt idx="2">
                  <c:v>0.49679834398856659</c:v>
                </c:pt>
                <c:pt idx="3">
                  <c:v>0.48968308336612787</c:v>
                </c:pt>
                <c:pt idx="4">
                  <c:v>0.48890348721294002</c:v>
                </c:pt>
                <c:pt idx="5">
                  <c:v>0.49345422829845353</c:v>
                </c:pt>
                <c:pt idx="6">
                  <c:v>0.49840971581750948</c:v>
                </c:pt>
                <c:pt idx="7">
                  <c:v>0.49342662750614968</c:v>
                </c:pt>
                <c:pt idx="8">
                  <c:v>0.50224245002790868</c:v>
                </c:pt>
                <c:pt idx="9">
                  <c:v>0.50141214482562002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7E3-888B-FEB16253DEE7}"/>
            </c:ext>
          </c:extLst>
        </c:ser>
        <c:ser>
          <c:idx val="1"/>
          <c:order val="1"/>
          <c:tx>
            <c:strRef>
              <c:f>'1.5'!$A$15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'1.5'!$B$15:$K$15</c:f>
              <c:numCache>
                <c:formatCode>0.0%</c:formatCode>
                <c:ptCount val="10"/>
                <c:pt idx="0">
                  <c:v>0.49867525877360397</c:v>
                </c:pt>
                <c:pt idx="1">
                  <c:v>0.50253474715897084</c:v>
                </c:pt>
                <c:pt idx="2">
                  <c:v>0.50320165601143341</c:v>
                </c:pt>
                <c:pt idx="3">
                  <c:v>0.51031691663387213</c:v>
                </c:pt>
                <c:pt idx="4">
                  <c:v>0.51109651278705992</c:v>
                </c:pt>
                <c:pt idx="5">
                  <c:v>0.50654577170154647</c:v>
                </c:pt>
                <c:pt idx="6">
                  <c:v>0.50159028418249052</c:v>
                </c:pt>
                <c:pt idx="7">
                  <c:v>0.50657337249385037</c:v>
                </c:pt>
                <c:pt idx="8">
                  <c:v>0.49775754997209137</c:v>
                </c:pt>
                <c:pt idx="9">
                  <c:v>0.49858785517437992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1-47E3-888B-FEB16253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980784"/>
        <c:axId val="735926336"/>
      </c:barChart>
      <c:catAx>
        <c:axId val="7359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6336"/>
        <c:crosses val="autoZero"/>
        <c:auto val="1"/>
        <c:lblAlgn val="ctr"/>
        <c:lblOffset val="100"/>
        <c:noMultiLvlLbl val="0"/>
      </c:catAx>
      <c:valAx>
        <c:axId val="735926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8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'1.6'!$B$4:$K$4</c:f>
              <c:numCache>
                <c:formatCode>#,##0</c:formatCode>
                <c:ptCount val="10"/>
                <c:pt idx="0">
                  <c:v>21626</c:v>
                </c:pt>
                <c:pt idx="1">
                  <c:v>22315</c:v>
                </c:pt>
                <c:pt idx="2">
                  <c:v>22072</c:v>
                </c:pt>
                <c:pt idx="3">
                  <c:v>23077</c:v>
                </c:pt>
                <c:pt idx="4">
                  <c:v>23544</c:v>
                </c:pt>
                <c:pt idx="5">
                  <c:v>23392</c:v>
                </c:pt>
                <c:pt idx="6">
                  <c:v>22235</c:v>
                </c:pt>
                <c:pt idx="7">
                  <c:v>21953</c:v>
                </c:pt>
                <c:pt idx="8">
                  <c:v>24937</c:v>
                </c:pt>
                <c:pt idx="9">
                  <c:v>22834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2-4E75-AA5B-A7FC86B14ED7}"/>
            </c:ext>
          </c:extLst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'1.6'!$B$5:$K$5</c:f>
              <c:numCache>
                <c:formatCode>#,##0</c:formatCode>
                <c:ptCount val="10"/>
                <c:pt idx="0">
                  <c:v>17284</c:v>
                </c:pt>
                <c:pt idx="1">
                  <c:v>18498</c:v>
                </c:pt>
                <c:pt idx="2">
                  <c:v>18338</c:v>
                </c:pt>
                <c:pt idx="3">
                  <c:v>17688</c:v>
                </c:pt>
                <c:pt idx="4">
                  <c:v>18366</c:v>
                </c:pt>
                <c:pt idx="5">
                  <c:v>19370</c:v>
                </c:pt>
                <c:pt idx="6">
                  <c:v>17212</c:v>
                </c:pt>
                <c:pt idx="7">
                  <c:v>17695</c:v>
                </c:pt>
                <c:pt idx="8">
                  <c:v>20120</c:v>
                </c:pt>
                <c:pt idx="9">
                  <c:v>20450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2-4E75-AA5B-A7FC86B1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60544"/>
        <c:axId val="288062080"/>
      </c:barChart>
      <c:catAx>
        <c:axId val="288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2080"/>
        <c:crosses val="autoZero"/>
        <c:auto val="1"/>
        <c:lblAlgn val="ctr"/>
        <c:lblOffset val="100"/>
        <c:noMultiLvlLbl val="0"/>
      </c:catAx>
      <c:valAx>
        <c:axId val="2880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'1.7'!$B$4:$K$4</c:f>
              <c:numCache>
                <c:formatCode>#,##0</c:formatCode>
                <c:ptCount val="10"/>
                <c:pt idx="0">
                  <c:v>32152</c:v>
                </c:pt>
                <c:pt idx="1">
                  <c:v>36868</c:v>
                </c:pt>
                <c:pt idx="2">
                  <c:v>36451</c:v>
                </c:pt>
                <c:pt idx="3">
                  <c:v>40111</c:v>
                </c:pt>
                <c:pt idx="4">
                  <c:v>39292</c:v>
                </c:pt>
                <c:pt idx="5">
                  <c:v>40632</c:v>
                </c:pt>
                <c:pt idx="6">
                  <c:v>38627</c:v>
                </c:pt>
                <c:pt idx="7">
                  <c:v>52908</c:v>
                </c:pt>
                <c:pt idx="8">
                  <c:v>55260</c:v>
                </c:pt>
                <c:pt idx="9">
                  <c:v>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EAB-9D99-9414B345D4D0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'1.7'!$B$5:$K$5</c:f>
              <c:numCache>
                <c:formatCode>#,##0</c:formatCode>
                <c:ptCount val="10"/>
                <c:pt idx="0">
                  <c:v>-15421</c:v>
                </c:pt>
                <c:pt idx="1">
                  <c:v>-15094</c:v>
                </c:pt>
                <c:pt idx="2">
                  <c:v>-16826</c:v>
                </c:pt>
                <c:pt idx="3">
                  <c:v>-17570</c:v>
                </c:pt>
                <c:pt idx="4">
                  <c:v>-16576</c:v>
                </c:pt>
                <c:pt idx="5">
                  <c:v>-18817</c:v>
                </c:pt>
                <c:pt idx="6">
                  <c:v>-26288</c:v>
                </c:pt>
                <c:pt idx="7">
                  <c:v>-25167</c:v>
                </c:pt>
                <c:pt idx="8">
                  <c:v>-23528</c:v>
                </c:pt>
                <c:pt idx="9">
                  <c:v>-24198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356608"/>
        <c:axId val="288428032"/>
      </c:barChart>
      <c:lineChart>
        <c:grouping val="standard"/>
        <c:varyColors val="0"/>
        <c:ser>
          <c:idx val="2"/>
          <c:order val="2"/>
          <c:tx>
            <c:strRef>
              <c:f>'1.7'!$A$6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'1.7'!$B$3:$K$3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'1.7'!$B$6:$K$6</c:f>
              <c:numCache>
                <c:formatCode>#,##0</c:formatCode>
                <c:ptCount val="10"/>
                <c:pt idx="0">
                  <c:v>16731</c:v>
                </c:pt>
                <c:pt idx="1">
                  <c:v>21774</c:v>
                </c:pt>
                <c:pt idx="2">
                  <c:v>19625</c:v>
                </c:pt>
                <c:pt idx="3">
                  <c:v>22541</c:v>
                </c:pt>
                <c:pt idx="4">
                  <c:v>22716</c:v>
                </c:pt>
                <c:pt idx="5">
                  <c:v>21815</c:v>
                </c:pt>
                <c:pt idx="6">
                  <c:v>12339</c:v>
                </c:pt>
                <c:pt idx="7">
                  <c:v>27741</c:v>
                </c:pt>
                <c:pt idx="8">
                  <c:v>31732</c:v>
                </c:pt>
                <c:pt idx="9">
                  <c:v>5806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6608"/>
        <c:axId val="288428032"/>
      </c:lineChart>
      <c:catAx>
        <c:axId val="2883566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solidFill>
            <a:srgbClr val="FFFFFF">
              <a:alpha val="0"/>
            </a:srgbClr>
          </a:solidFill>
          <a:ln w="9525" cap="flat" cmpd="sng" algn="ctr">
            <a:solidFill>
              <a:srgbClr val="CC006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28032"/>
        <c:crosses val="autoZero"/>
        <c:auto val="1"/>
        <c:lblAlgn val="ctr"/>
        <c:lblOffset val="100"/>
        <c:noMultiLvlLbl val="0"/>
      </c:catAx>
      <c:valAx>
        <c:axId val="288428032"/>
        <c:scaling>
          <c:orientation val="minMax"/>
          <c:min val="-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'1.8'!$B$4:$K$4</c:f>
              <c:numCache>
                <c:formatCode>#,##0</c:formatCode>
                <c:ptCount val="10"/>
                <c:pt idx="0">
                  <c:v>14720</c:v>
                </c:pt>
                <c:pt idx="1">
                  <c:v>15952</c:v>
                </c:pt>
                <c:pt idx="2">
                  <c:v>14564</c:v>
                </c:pt>
                <c:pt idx="3">
                  <c:v>16125</c:v>
                </c:pt>
                <c:pt idx="4">
                  <c:v>14534</c:v>
                </c:pt>
                <c:pt idx="5">
                  <c:v>15566</c:v>
                </c:pt>
                <c:pt idx="6">
                  <c:v>15982</c:v>
                </c:pt>
                <c:pt idx="7">
                  <c:v>19863</c:v>
                </c:pt>
                <c:pt idx="8">
                  <c:v>19863</c:v>
                </c:pt>
                <c:pt idx="9">
                  <c:v>12493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1-49DB-B9BE-CD81199D49D6}"/>
            </c:ext>
          </c:extLst>
        </c:ser>
        <c:ser>
          <c:idx val="1"/>
          <c:order val="1"/>
          <c:tx>
            <c:strRef>
              <c:f>'1.8'!$A$5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'1.8'!$B$5:$K$5</c:f>
              <c:numCache>
                <c:formatCode>#,##0</c:formatCode>
                <c:ptCount val="10"/>
                <c:pt idx="0">
                  <c:v>-7625</c:v>
                </c:pt>
                <c:pt idx="1">
                  <c:v>-6526</c:v>
                </c:pt>
                <c:pt idx="2">
                  <c:v>-8248</c:v>
                </c:pt>
                <c:pt idx="3">
                  <c:v>-6906</c:v>
                </c:pt>
                <c:pt idx="4">
                  <c:v>-6515</c:v>
                </c:pt>
                <c:pt idx="5">
                  <c:v>-8829</c:v>
                </c:pt>
                <c:pt idx="6">
                  <c:v>-14111</c:v>
                </c:pt>
                <c:pt idx="7">
                  <c:v>-8881</c:v>
                </c:pt>
                <c:pt idx="8">
                  <c:v>-9621</c:v>
                </c:pt>
                <c:pt idx="9">
                  <c:v>-7505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473472"/>
        <c:axId val="288475008"/>
      </c:barChart>
      <c:lineChart>
        <c:grouping val="standard"/>
        <c:varyColors val="0"/>
        <c:ser>
          <c:idx val="2"/>
          <c:order val="2"/>
          <c:tx>
            <c:strRef>
              <c:f>'1.8'!$A$6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'1.8'!$B$3:$K$3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'1.8'!$B$6:$K$6</c:f>
              <c:numCache>
                <c:formatCode>#,##0</c:formatCode>
                <c:ptCount val="10"/>
                <c:pt idx="0">
                  <c:v>7095</c:v>
                </c:pt>
                <c:pt idx="1">
                  <c:v>9426</c:v>
                </c:pt>
                <c:pt idx="2">
                  <c:v>6316</c:v>
                </c:pt>
                <c:pt idx="3">
                  <c:v>9219</c:v>
                </c:pt>
                <c:pt idx="4">
                  <c:v>8019</c:v>
                </c:pt>
                <c:pt idx="5">
                  <c:v>6737</c:v>
                </c:pt>
                <c:pt idx="6">
                  <c:v>1871</c:v>
                </c:pt>
                <c:pt idx="7">
                  <c:v>10982</c:v>
                </c:pt>
                <c:pt idx="8">
                  <c:v>10242</c:v>
                </c:pt>
                <c:pt idx="9">
                  <c:v>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3472"/>
        <c:axId val="288475008"/>
      </c:lineChart>
      <c:catAx>
        <c:axId val="288473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5008"/>
        <c:crosses val="autoZero"/>
        <c:auto val="1"/>
        <c:lblAlgn val="ctr"/>
        <c:lblOffset val="100"/>
        <c:noMultiLvlLbl val="0"/>
      </c:catAx>
      <c:valAx>
        <c:axId val="288475008"/>
        <c:scaling>
          <c:orientation val="minMax"/>
          <c:max val="20000"/>
          <c:min val="-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'1.9'!$A$4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'1.9'!$B$3:$K$3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'1.9'!$B$4:$K$4</c:f>
              <c:numCache>
                <c:formatCode>_-* #,##0_-;\-* #,##0_-;_-* "-"??_-;_-@_-</c:formatCode>
                <c:ptCount val="10"/>
                <c:pt idx="0">
                  <c:v>17432</c:v>
                </c:pt>
                <c:pt idx="1">
                  <c:v>20916</c:v>
                </c:pt>
                <c:pt idx="2">
                  <c:v>21887</c:v>
                </c:pt>
                <c:pt idx="3">
                  <c:v>23986</c:v>
                </c:pt>
                <c:pt idx="4">
                  <c:v>24758</c:v>
                </c:pt>
                <c:pt idx="5">
                  <c:v>25066</c:v>
                </c:pt>
                <c:pt idx="6">
                  <c:v>22645</c:v>
                </c:pt>
                <c:pt idx="7">
                  <c:v>33045</c:v>
                </c:pt>
                <c:pt idx="8">
                  <c:v>35397</c:v>
                </c:pt>
                <c:pt idx="9">
                  <c:v>17511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D39-8D77-A83B74631938}"/>
            </c:ext>
          </c:extLst>
        </c:ser>
        <c:ser>
          <c:idx val="1"/>
          <c:order val="1"/>
          <c:tx>
            <c:strRef>
              <c:f>'1.9'!$A$5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'1.9'!$B$3:$K$3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'1.9'!$B$5:$K$5</c:f>
              <c:numCache>
                <c:formatCode>_-* #,##0_-;\-* #,##0_-;_-* "-"??_-;_-@_-</c:formatCode>
                <c:ptCount val="10"/>
                <c:pt idx="0">
                  <c:v>-7796</c:v>
                </c:pt>
                <c:pt idx="1">
                  <c:v>-8568</c:v>
                </c:pt>
                <c:pt idx="2">
                  <c:v>-8578</c:v>
                </c:pt>
                <c:pt idx="3">
                  <c:v>-10664</c:v>
                </c:pt>
                <c:pt idx="4">
                  <c:v>-10061</c:v>
                </c:pt>
                <c:pt idx="5">
                  <c:v>-9988</c:v>
                </c:pt>
                <c:pt idx="6">
                  <c:v>-12177</c:v>
                </c:pt>
                <c:pt idx="7">
                  <c:v>-16286</c:v>
                </c:pt>
                <c:pt idx="8">
                  <c:v>-13907</c:v>
                </c:pt>
                <c:pt idx="9">
                  <c:v>-16693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74432"/>
        <c:axId val="289475968"/>
      </c:barChart>
      <c:lineChart>
        <c:grouping val="standard"/>
        <c:varyColors val="0"/>
        <c:ser>
          <c:idx val="2"/>
          <c:order val="2"/>
          <c:tx>
            <c:strRef>
              <c:f>'1.9'!$A$6</c:f>
              <c:strCache>
                <c:ptCount val="1"/>
                <c:pt idx="0">
                  <c:v>PFT net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'1.9'!$B$3:$K$3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'1.9'!$B$6:$K$6</c:f>
              <c:numCache>
                <c:formatCode>_-* #,##0_-;\-* #,##0_-;_-* "-"??_-;_-@_-</c:formatCode>
                <c:ptCount val="10"/>
                <c:pt idx="0">
                  <c:v>9636</c:v>
                </c:pt>
                <c:pt idx="1">
                  <c:v>12348</c:v>
                </c:pt>
                <c:pt idx="2">
                  <c:v>13309</c:v>
                </c:pt>
                <c:pt idx="3">
                  <c:v>13322</c:v>
                </c:pt>
                <c:pt idx="4">
                  <c:v>14697</c:v>
                </c:pt>
                <c:pt idx="5">
                  <c:v>15078</c:v>
                </c:pt>
                <c:pt idx="6">
                  <c:v>10468</c:v>
                </c:pt>
                <c:pt idx="7">
                  <c:v>16759</c:v>
                </c:pt>
                <c:pt idx="8">
                  <c:v>21490</c:v>
                </c:pt>
                <c:pt idx="9">
                  <c:v>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4432"/>
        <c:axId val="289475968"/>
      </c:lineChart>
      <c:catAx>
        <c:axId val="289474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68"/>
        <c:crosses val="autoZero"/>
        <c:auto val="1"/>
        <c:lblAlgn val="ctr"/>
        <c:lblOffset val="100"/>
        <c:noMultiLvlLbl val="0"/>
      </c:catAx>
      <c:valAx>
        <c:axId val="2894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0-4FBB-B5BF-805A9FF3EB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0.35579350229075435</c:v>
                </c:pt>
                <c:pt idx="1">
                  <c:v>0.35964390786725814</c:v>
                </c:pt>
                <c:pt idx="2">
                  <c:v>0.36273911917843682</c:v>
                </c:pt>
                <c:pt idx="3">
                  <c:v>0.37104743483417124</c:v>
                </c:pt>
                <c:pt idx="4">
                  <c:v>0.3723615187063965</c:v>
                </c:pt>
                <c:pt idx="5">
                  <c:v>0.37882865286398426</c:v>
                </c:pt>
                <c:pt idx="6">
                  <c:v>0.38227008647881583</c:v>
                </c:pt>
                <c:pt idx="7">
                  <c:v>0.39086859198473117</c:v>
                </c:pt>
                <c:pt idx="8">
                  <c:v>0.39980144456274641</c:v>
                </c:pt>
                <c:pt idx="9">
                  <c:v>0.39571010724731881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0-4FBB-B5BF-805A9FF3EBEB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0.44287155774562342</c:v>
                </c:pt>
                <c:pt idx="1">
                  <c:v>0.44224935595493969</c:v>
                </c:pt>
                <c:pt idx="2">
                  <c:v>0.43983545723901851</c:v>
                </c:pt>
                <c:pt idx="3">
                  <c:v>0.42842362043488008</c:v>
                </c:pt>
                <c:pt idx="4">
                  <c:v>0.42533603809746823</c:v>
                </c:pt>
                <c:pt idx="5">
                  <c:v>0.41980506484174179</c:v>
                </c:pt>
                <c:pt idx="6">
                  <c:v>0.42129678414953131</c:v>
                </c:pt>
                <c:pt idx="7">
                  <c:v>0.4160278990813181</c:v>
                </c:pt>
                <c:pt idx="8">
                  <c:v>0.4084199015855659</c:v>
                </c:pt>
                <c:pt idx="9">
                  <c:v>0.41018240168995773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60-4FBB-B5BF-805A9FF3EBEB}"/>
            </c:ext>
          </c:extLst>
        </c:ser>
        <c:ser>
          <c:idx val="2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0.20133493996362223</c:v>
                </c:pt>
                <c:pt idx="1">
                  <c:v>0.19810673617780217</c:v>
                </c:pt>
                <c:pt idx="2">
                  <c:v>0.19742542358254467</c:v>
                </c:pt>
                <c:pt idx="3">
                  <c:v>0.20052894473094868</c:v>
                </c:pt>
                <c:pt idx="4">
                  <c:v>0.20230244319613527</c:v>
                </c:pt>
                <c:pt idx="5">
                  <c:v>0.20136628229427397</c:v>
                </c:pt>
                <c:pt idx="6">
                  <c:v>0.19643312937165283</c:v>
                </c:pt>
                <c:pt idx="7">
                  <c:v>0.19310350893395078</c:v>
                </c:pt>
                <c:pt idx="8">
                  <c:v>0.19177865385168771</c:v>
                </c:pt>
                <c:pt idx="9">
                  <c:v>0.19410749106272343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60-4FBB-B5BF-805A9FF3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634295"/>
        <c:axId val="505624783"/>
      </c:barChart>
      <c:catAx>
        <c:axId val="505634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24783"/>
        <c:crosses val="autoZero"/>
        <c:auto val="1"/>
        <c:lblAlgn val="ctr"/>
        <c:lblOffset val="100"/>
        <c:noMultiLvlLbl val="0"/>
      </c:catAx>
      <c:valAx>
        <c:axId val="50562478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34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'2.1'!$B$4:$K$4</c:f>
              <c:numCache>
                <c:formatCode>_-* #,##0_-;\-* #,##0_-;_-* "-"??_-;_-@_-</c:formatCode>
                <c:ptCount val="10"/>
                <c:pt idx="0">
                  <c:v>108955</c:v>
                </c:pt>
                <c:pt idx="1">
                  <c:v>117965</c:v>
                </c:pt>
                <c:pt idx="2">
                  <c:v>126099</c:v>
                </c:pt>
                <c:pt idx="3">
                  <c:v>137351</c:v>
                </c:pt>
                <c:pt idx="4">
                  <c:v>146296</c:v>
                </c:pt>
                <c:pt idx="5">
                  <c:v>157101</c:v>
                </c:pt>
                <c:pt idx="6">
                  <c:v>163245</c:v>
                </c:pt>
                <c:pt idx="7">
                  <c:v>177760</c:v>
                </c:pt>
                <c:pt idx="8">
                  <c:v>194509</c:v>
                </c:pt>
                <c:pt idx="9">
                  <c:v>194816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E-4888-B50A-5A2B2A2D55DC}"/>
            </c:ext>
          </c:extLst>
        </c:ser>
        <c:ser>
          <c:idx val="1"/>
          <c:order val="1"/>
          <c:tx>
            <c:strRef>
              <c:f>'2.1'!$A$5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'2.1'!$B$5:$K$5</c:f>
              <c:numCache>
                <c:formatCode>_-* #,##0_-;\-* #,##0_-;_-* "-"??_-;_-@_-</c:formatCode>
                <c:ptCount val="10"/>
                <c:pt idx="0">
                  <c:v>135621</c:v>
                </c:pt>
                <c:pt idx="1">
                  <c:v>145060</c:v>
                </c:pt>
                <c:pt idx="2">
                  <c:v>152900</c:v>
                </c:pt>
                <c:pt idx="3">
                  <c:v>158590</c:v>
                </c:pt>
                <c:pt idx="4">
                  <c:v>167109</c:v>
                </c:pt>
                <c:pt idx="5">
                  <c:v>174094</c:v>
                </c:pt>
                <c:pt idx="6">
                  <c:v>179911</c:v>
                </c:pt>
                <c:pt idx="7">
                  <c:v>189202</c:v>
                </c:pt>
                <c:pt idx="8">
                  <c:v>198702</c:v>
                </c:pt>
                <c:pt idx="9">
                  <c:v>201941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E-4888-B50A-5A2B2A2D55DC}"/>
            </c:ext>
          </c:extLst>
        </c:ser>
        <c:ser>
          <c:idx val="2"/>
          <c:order val="2"/>
          <c:tx>
            <c:strRef>
              <c:f>'2.1'!$A$6</c:f>
              <c:strCache>
                <c:ptCount val="1"/>
                <c:pt idx="0">
                  <c:v>BMW area (Border, Midlands, and 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'2.1'!$B$6:$K$6</c:f>
              <c:numCache>
                <c:formatCode>_-* #,##0_-;\-* #,##0_-;_-* "-"??_-;_-@_-</c:formatCode>
                <c:ptCount val="10"/>
                <c:pt idx="0">
                  <c:v>61655</c:v>
                </c:pt>
                <c:pt idx="1">
                  <c:v>64980</c:v>
                </c:pt>
                <c:pt idx="2">
                  <c:v>68631</c:v>
                </c:pt>
                <c:pt idx="3">
                  <c:v>74230</c:v>
                </c:pt>
                <c:pt idx="4">
                  <c:v>79482</c:v>
                </c:pt>
                <c:pt idx="5">
                  <c:v>83507</c:v>
                </c:pt>
                <c:pt idx="6">
                  <c:v>83885</c:v>
                </c:pt>
                <c:pt idx="7">
                  <c:v>87820</c:v>
                </c:pt>
                <c:pt idx="8">
                  <c:v>93303</c:v>
                </c:pt>
                <c:pt idx="9">
                  <c:v>95563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E-4888-B50A-5A2B2A2D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0.35579350229075435</c:v>
                </c:pt>
                <c:pt idx="1">
                  <c:v>0.35964390786725814</c:v>
                </c:pt>
                <c:pt idx="2">
                  <c:v>0.36273911917843682</c:v>
                </c:pt>
                <c:pt idx="3">
                  <c:v>0.37104743483417124</c:v>
                </c:pt>
                <c:pt idx="4">
                  <c:v>0.3723615187063965</c:v>
                </c:pt>
                <c:pt idx="5">
                  <c:v>0.37882865286398426</c:v>
                </c:pt>
                <c:pt idx="6">
                  <c:v>0.38227008647881583</c:v>
                </c:pt>
                <c:pt idx="7">
                  <c:v>0.39086859198473117</c:v>
                </c:pt>
                <c:pt idx="8">
                  <c:v>0.39980144456274641</c:v>
                </c:pt>
                <c:pt idx="9">
                  <c:v>0.39571010724731881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8-4C85-937E-918E60032EE1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0.44287155774562342</c:v>
                </c:pt>
                <c:pt idx="1">
                  <c:v>0.44224935595493969</c:v>
                </c:pt>
                <c:pt idx="2">
                  <c:v>0.43983545723901851</c:v>
                </c:pt>
                <c:pt idx="3">
                  <c:v>0.42842362043488008</c:v>
                </c:pt>
                <c:pt idx="4">
                  <c:v>0.42533603809746823</c:v>
                </c:pt>
                <c:pt idx="5">
                  <c:v>0.41980506484174179</c:v>
                </c:pt>
                <c:pt idx="6">
                  <c:v>0.42129678414953131</c:v>
                </c:pt>
                <c:pt idx="7">
                  <c:v>0.4160278990813181</c:v>
                </c:pt>
                <c:pt idx="8">
                  <c:v>0.4084199015855659</c:v>
                </c:pt>
                <c:pt idx="9">
                  <c:v>0.41018240168995773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8-4C85-937E-918E60032EE1}"/>
            </c:ext>
          </c:extLst>
        </c:ser>
        <c:ser>
          <c:idx val="0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0.20133493996362223</c:v>
                </c:pt>
                <c:pt idx="1">
                  <c:v>0.19810673617780217</c:v>
                </c:pt>
                <c:pt idx="2">
                  <c:v>0.19742542358254467</c:v>
                </c:pt>
                <c:pt idx="3">
                  <c:v>0.20052894473094868</c:v>
                </c:pt>
                <c:pt idx="4">
                  <c:v>0.20230244319613527</c:v>
                </c:pt>
                <c:pt idx="5">
                  <c:v>0.20136628229427397</c:v>
                </c:pt>
                <c:pt idx="6">
                  <c:v>0.19643312937165283</c:v>
                </c:pt>
                <c:pt idx="7">
                  <c:v>0.19310350893395078</c:v>
                </c:pt>
                <c:pt idx="8">
                  <c:v>0.19177865385168771</c:v>
                </c:pt>
                <c:pt idx="9">
                  <c:v>0.19410749106272343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8-4C85-937E-918E60032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550176"/>
        <c:axId val="600555424"/>
      </c:barChart>
      <c:catAx>
        <c:axId val="6005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5424"/>
        <c:crosses val="autoZero"/>
        <c:auto val="1"/>
        <c:lblAlgn val="ctr"/>
        <c:lblOffset val="100"/>
        <c:noMultiLvlLbl val="0"/>
      </c:catAx>
      <c:valAx>
        <c:axId val="60055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716</c:v>
                </c:pt>
                <c:pt idx="1">
                  <c:v>1903</c:v>
                </c:pt>
                <c:pt idx="2">
                  <c:v>-403</c:v>
                </c:pt>
                <c:pt idx="3">
                  <c:v>355</c:v>
                </c:pt>
                <c:pt idx="4">
                  <c:v>1145</c:v>
                </c:pt>
                <c:pt idx="5">
                  <c:v>852</c:v>
                </c:pt>
                <c:pt idx="6">
                  <c:v>-3315</c:v>
                </c:pt>
                <c:pt idx="7">
                  <c:v>201</c:v>
                </c:pt>
                <c:pt idx="8">
                  <c:v>5409</c:v>
                </c:pt>
                <c:pt idx="9">
                  <c:v>-1773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7-4D5D-9C75-2A22DE1C4FA3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16731</c:v>
                </c:pt>
                <c:pt idx="1">
                  <c:v>21774</c:v>
                </c:pt>
                <c:pt idx="2">
                  <c:v>19625</c:v>
                </c:pt>
                <c:pt idx="3">
                  <c:v>22541</c:v>
                </c:pt>
                <c:pt idx="4">
                  <c:v>22716</c:v>
                </c:pt>
                <c:pt idx="5">
                  <c:v>21815</c:v>
                </c:pt>
                <c:pt idx="6">
                  <c:v>12339</c:v>
                </c:pt>
                <c:pt idx="7">
                  <c:v>27741</c:v>
                </c:pt>
                <c:pt idx="8">
                  <c:v>31732</c:v>
                </c:pt>
                <c:pt idx="9">
                  <c:v>5806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7-4D5D-9C75-2A22DE1C4FA3}"/>
            </c:ext>
          </c:extLst>
        </c:ser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9435</c:v>
                </c:pt>
                <c:pt idx="1">
                  <c:v>9988</c:v>
                </c:pt>
                <c:pt idx="2">
                  <c:v>8534</c:v>
                </c:pt>
                <c:pt idx="3">
                  <c:v>9124</c:v>
                </c:pt>
                <c:pt idx="4">
                  <c:v>8682</c:v>
                </c:pt>
                <c:pt idx="5">
                  <c:v>10327</c:v>
                </c:pt>
                <c:pt idx="6">
                  <c:v>10151</c:v>
                </c:pt>
                <c:pt idx="7">
                  <c:v>11288</c:v>
                </c:pt>
                <c:pt idx="8">
                  <c:v>14720</c:v>
                </c:pt>
                <c:pt idx="9">
                  <c:v>6641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7-4D5D-9C75-2A22DE1C4FA3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-8719</c:v>
                </c:pt>
                <c:pt idx="1">
                  <c:v>-8085</c:v>
                </c:pt>
                <c:pt idx="2">
                  <c:v>-8937</c:v>
                </c:pt>
                <c:pt idx="3">
                  <c:v>-8769</c:v>
                </c:pt>
                <c:pt idx="4">
                  <c:v>-7537</c:v>
                </c:pt>
                <c:pt idx="5">
                  <c:v>-9475</c:v>
                </c:pt>
                <c:pt idx="6">
                  <c:v>-13466</c:v>
                </c:pt>
                <c:pt idx="7">
                  <c:v>-11087</c:v>
                </c:pt>
                <c:pt idx="8">
                  <c:v>-9311</c:v>
                </c:pt>
                <c:pt idx="9">
                  <c:v>-8414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7-4D5D-9C75-2A22DE1C4FA3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32152</c:v>
                </c:pt>
                <c:pt idx="1">
                  <c:v>36868</c:v>
                </c:pt>
                <c:pt idx="2">
                  <c:v>36451</c:v>
                </c:pt>
                <c:pt idx="3">
                  <c:v>40111</c:v>
                </c:pt>
                <c:pt idx="4">
                  <c:v>39292</c:v>
                </c:pt>
                <c:pt idx="5">
                  <c:v>40632</c:v>
                </c:pt>
                <c:pt idx="6">
                  <c:v>38627</c:v>
                </c:pt>
                <c:pt idx="7">
                  <c:v>52908</c:v>
                </c:pt>
                <c:pt idx="8">
                  <c:v>55260</c:v>
                </c:pt>
                <c:pt idx="9">
                  <c:v>30004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A7-4D5D-9C75-2A22DE1C4FA3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-15421</c:v>
                </c:pt>
                <c:pt idx="1">
                  <c:v>-15094</c:v>
                </c:pt>
                <c:pt idx="2">
                  <c:v>-16826</c:v>
                </c:pt>
                <c:pt idx="3">
                  <c:v>-17570</c:v>
                </c:pt>
                <c:pt idx="4">
                  <c:v>-16576</c:v>
                </c:pt>
                <c:pt idx="5">
                  <c:v>-18817</c:v>
                </c:pt>
                <c:pt idx="6">
                  <c:v>-26288</c:v>
                </c:pt>
                <c:pt idx="7">
                  <c:v>-25167</c:v>
                </c:pt>
                <c:pt idx="8">
                  <c:v>-23528</c:v>
                </c:pt>
                <c:pt idx="9">
                  <c:v>-24198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A7-4D5D-9C75-2A22DE1C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887744"/>
        <c:axId val="265889280"/>
      </c:lineChart>
      <c:catAx>
        <c:axId val="265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9280"/>
        <c:crosses val="autoZero"/>
        <c:auto val="1"/>
        <c:lblAlgn val="ctr"/>
        <c:lblOffset val="100"/>
        <c:noMultiLvlLbl val="0"/>
      </c:catAx>
      <c:valAx>
        <c:axId val="2658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'2.2'!$A$21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'2.2'!$B$21:$K$21</c:f>
              <c:numCache>
                <c:formatCode>0.0%</c:formatCode>
                <c:ptCount val="10"/>
                <c:pt idx="0">
                  <c:v>0.2860998546701628</c:v>
                </c:pt>
                <c:pt idx="1">
                  <c:v>0.29332138376053057</c:v>
                </c:pt>
                <c:pt idx="2">
                  <c:v>0.29716511993195738</c:v>
                </c:pt>
                <c:pt idx="3">
                  <c:v>0.29799367782723696</c:v>
                </c:pt>
                <c:pt idx="4">
                  <c:v>0.3002410614062529</c:v>
                </c:pt>
                <c:pt idx="5">
                  <c:v>0.30304654642272305</c:v>
                </c:pt>
                <c:pt idx="6">
                  <c:v>0.30323881214423465</c:v>
                </c:pt>
                <c:pt idx="7">
                  <c:v>0.30925040658419989</c:v>
                </c:pt>
                <c:pt idx="8">
                  <c:v>0.31464187399366333</c:v>
                </c:pt>
                <c:pt idx="9">
                  <c:v>0.31273850259541369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5-4E17-B3B0-E68756A40C04}"/>
            </c:ext>
          </c:extLst>
        </c:ser>
        <c:ser>
          <c:idx val="1"/>
          <c:order val="1"/>
          <c:tx>
            <c:strRef>
              <c:f>'2.2'!$A$22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'2.2'!$B$22:$K$22</c:f>
              <c:numCache>
                <c:formatCode>0.0%</c:formatCode>
                <c:ptCount val="10"/>
                <c:pt idx="0">
                  <c:v>0.47938853816638344</c:v>
                </c:pt>
                <c:pt idx="1">
                  <c:v>0.47466571070084246</c:v>
                </c:pt>
                <c:pt idx="2">
                  <c:v>0.46868462387938897</c:v>
                </c:pt>
                <c:pt idx="3">
                  <c:v>0.4646667956906006</c:v>
                </c:pt>
                <c:pt idx="4">
                  <c:v>0.46123695784185637</c:v>
                </c:pt>
                <c:pt idx="5">
                  <c:v>0.45947951886714655</c:v>
                </c:pt>
                <c:pt idx="6">
                  <c:v>0.46424139317280072</c:v>
                </c:pt>
                <c:pt idx="7">
                  <c:v>0.46003975489954496</c:v>
                </c:pt>
                <c:pt idx="8">
                  <c:v>0.45541474055991277</c:v>
                </c:pt>
                <c:pt idx="9">
                  <c:v>0.45738922107263619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5-4E17-B3B0-E68756A40C04}"/>
            </c:ext>
          </c:extLst>
        </c:ser>
        <c:ser>
          <c:idx val="2"/>
          <c:order val="2"/>
          <c:tx>
            <c:strRef>
              <c:f>'2.2'!$A$23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'2.2'!$B$23:$K$23</c:f>
              <c:numCache>
                <c:formatCode>0.0%</c:formatCode>
                <c:ptCount val="10"/>
                <c:pt idx="0">
                  <c:v>0.23451160716345376</c:v>
                </c:pt>
                <c:pt idx="1">
                  <c:v>0.232012905538627</c:v>
                </c:pt>
                <c:pt idx="2">
                  <c:v>0.23415025618865362</c:v>
                </c:pt>
                <c:pt idx="3">
                  <c:v>0.23733952648216244</c:v>
                </c:pt>
                <c:pt idx="4">
                  <c:v>0.23852198075189077</c:v>
                </c:pt>
                <c:pt idx="5">
                  <c:v>0.23747393471013042</c:v>
                </c:pt>
                <c:pt idx="6">
                  <c:v>0.23251979468296463</c:v>
                </c:pt>
                <c:pt idx="7">
                  <c:v>0.23070983851625515</c:v>
                </c:pt>
                <c:pt idx="8">
                  <c:v>0.22994338544642393</c:v>
                </c:pt>
                <c:pt idx="9">
                  <c:v>0.22987227633195012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5-4E17-B3B0-E68756A40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203800"/>
        <c:axId val="598197896"/>
      </c:barChart>
      <c:catAx>
        <c:axId val="59820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97896"/>
        <c:crosses val="autoZero"/>
        <c:auto val="1"/>
        <c:lblAlgn val="ctr"/>
        <c:lblOffset val="100"/>
        <c:noMultiLvlLbl val="0"/>
      </c:catAx>
      <c:valAx>
        <c:axId val="59819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0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'2.3'!$A$23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'2.3'!$B$23:$K$23</c:f>
              <c:numCache>
                <c:formatCode>0.0%</c:formatCode>
                <c:ptCount val="10"/>
                <c:pt idx="0">
                  <c:v>0.4072379698266565</c:v>
                </c:pt>
                <c:pt idx="1">
                  <c:v>0.4087094892059619</c:v>
                </c:pt>
                <c:pt idx="2">
                  <c:v>0.41010409286609623</c:v>
                </c:pt>
                <c:pt idx="3">
                  <c:v>0.42367808292394998</c:v>
                </c:pt>
                <c:pt idx="4">
                  <c:v>0.42351364755631737</c:v>
                </c:pt>
                <c:pt idx="5">
                  <c:v>0.43135349642355553</c:v>
                </c:pt>
                <c:pt idx="6">
                  <c:v>0.43538080844466021</c:v>
                </c:pt>
                <c:pt idx="7">
                  <c:v>0.44563368275628945</c:v>
                </c:pt>
                <c:pt idx="8">
                  <c:v>0.45557241210406008</c:v>
                </c:pt>
                <c:pt idx="9">
                  <c:v>0.45145701953672857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3-45C3-AB35-75F76DD7A122}"/>
            </c:ext>
          </c:extLst>
        </c:ser>
        <c:ser>
          <c:idx val="1"/>
          <c:order val="1"/>
          <c:tx>
            <c:strRef>
              <c:f>'2.3'!$A$22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'2.3'!$B$22:$K$22</c:f>
              <c:numCache>
                <c:formatCode>0.0%</c:formatCode>
                <c:ptCount val="10"/>
                <c:pt idx="0">
                  <c:v>0.41591649544221315</c:v>
                </c:pt>
                <c:pt idx="1">
                  <c:v>0.41826764971092134</c:v>
                </c:pt>
                <c:pt idx="2">
                  <c:v>0.41899731964585635</c:v>
                </c:pt>
                <c:pt idx="3">
                  <c:v>0.40231268677873777</c:v>
                </c:pt>
                <c:pt idx="4">
                  <c:v>0.39987296504798614</c:v>
                </c:pt>
                <c:pt idx="5">
                  <c:v>0.3923065617140804</c:v>
                </c:pt>
                <c:pt idx="6">
                  <c:v>0.39243708007705441</c:v>
                </c:pt>
                <c:pt idx="7">
                  <c:v>0.38649632756840568</c:v>
                </c:pt>
                <c:pt idx="8">
                  <c:v>0.37764300097964515</c:v>
                </c:pt>
                <c:pt idx="9">
                  <c:v>0.37846511201442584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3-45C3-AB35-75F76DD7A122}"/>
            </c:ext>
          </c:extLst>
        </c:ser>
        <c:ser>
          <c:idx val="0"/>
          <c:order val="2"/>
          <c:tx>
            <c:strRef>
              <c:f>'2.3'!$A$21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'2.3'!$B$21:$K$21</c:f>
              <c:numCache>
                <c:formatCode>0.0%</c:formatCode>
                <c:ptCount val="10"/>
                <c:pt idx="0">
                  <c:v>0.17684553473113032</c:v>
                </c:pt>
                <c:pt idx="1">
                  <c:v>0.17302286108311674</c:v>
                </c:pt>
                <c:pt idx="2">
                  <c:v>0.1708985874880474</c:v>
                </c:pt>
                <c:pt idx="3">
                  <c:v>0.17400923029731225</c:v>
                </c:pt>
                <c:pt idx="4">
                  <c:v>0.17661338739569649</c:v>
                </c:pt>
                <c:pt idx="5">
                  <c:v>0.17633994186236404</c:v>
                </c:pt>
                <c:pt idx="6">
                  <c:v>0.17218211147828538</c:v>
                </c:pt>
                <c:pt idx="7">
                  <c:v>0.16786998967530486</c:v>
                </c:pt>
                <c:pt idx="8">
                  <c:v>0.16678458691629477</c:v>
                </c:pt>
                <c:pt idx="9">
                  <c:v>0.17007786844884556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3-45C3-AB35-75F76DD7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6763720"/>
        <c:axId val="586762080"/>
      </c:barChart>
      <c:catAx>
        <c:axId val="58676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62080"/>
        <c:crosses val="autoZero"/>
        <c:auto val="1"/>
        <c:lblAlgn val="ctr"/>
        <c:lblOffset val="100"/>
        <c:noMultiLvlLbl val="0"/>
      </c:catAx>
      <c:valAx>
        <c:axId val="5867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6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'3.1'!$A$4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'3.1'!$B$3:$K$3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'3.1'!$B$4:$K$4</c:f>
              <c:numCache>
                <c:formatCode>_-* #,##0_-;\-* #,##0_-;_-* "-"??_-;_-@_-</c:formatCode>
                <c:ptCount val="10"/>
                <c:pt idx="0">
                  <c:v>12909</c:v>
                </c:pt>
                <c:pt idx="1">
                  <c:v>15336</c:v>
                </c:pt>
                <c:pt idx="2">
                  <c:v>16085</c:v>
                </c:pt>
                <c:pt idx="3">
                  <c:v>17788</c:v>
                </c:pt>
                <c:pt idx="4">
                  <c:v>20282</c:v>
                </c:pt>
                <c:pt idx="5">
                  <c:v>20364</c:v>
                </c:pt>
                <c:pt idx="6">
                  <c:v>22257</c:v>
                </c:pt>
                <c:pt idx="7">
                  <c:v>24906</c:v>
                </c:pt>
                <c:pt idx="8">
                  <c:v>27071</c:v>
                </c:pt>
                <c:pt idx="9">
                  <c:v>28705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E-4533-9D54-DF1929F33AFE}"/>
            </c:ext>
          </c:extLst>
        </c:ser>
        <c:ser>
          <c:idx val="1"/>
          <c:order val="1"/>
          <c:tx>
            <c:strRef>
              <c:f>'3.1'!$A$5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'3.1'!$B$3:$K$3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'3.1'!$B$5:$K$5</c:f>
              <c:numCache>
                <c:formatCode>_-* #,##0_-;\-* #,##0_-;_-* "-"??_-;_-@_-</c:formatCode>
                <c:ptCount val="10"/>
                <c:pt idx="0">
                  <c:v>165239</c:v>
                </c:pt>
                <c:pt idx="1">
                  <c:v>174032</c:v>
                </c:pt>
                <c:pt idx="2">
                  <c:v>180532</c:v>
                </c:pt>
                <c:pt idx="3">
                  <c:v>188039</c:v>
                </c:pt>
                <c:pt idx="4">
                  <c:v>197399</c:v>
                </c:pt>
                <c:pt idx="5">
                  <c:v>205507</c:v>
                </c:pt>
                <c:pt idx="6">
                  <c:v>209777</c:v>
                </c:pt>
                <c:pt idx="7">
                  <c:v>218196</c:v>
                </c:pt>
                <c:pt idx="8">
                  <c:v>229122</c:v>
                </c:pt>
                <c:pt idx="9">
                  <c:v>234370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E-4533-9D54-DF1929F33AFE}"/>
            </c:ext>
          </c:extLst>
        </c:ser>
        <c:ser>
          <c:idx val="2"/>
          <c:order val="2"/>
          <c:tx>
            <c:strRef>
              <c:f>'3.1'!$A$7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'3.1'!$B$3:$K$3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'3.1'!$B$7:$K$7</c:f>
              <c:numCache>
                <c:formatCode>#,##0</c:formatCode>
                <c:ptCount val="10"/>
                <c:pt idx="0">
                  <c:v>53770</c:v>
                </c:pt>
                <c:pt idx="1">
                  <c:v>58830</c:v>
                </c:pt>
                <c:pt idx="2">
                  <c:v>63449</c:v>
                </c:pt>
                <c:pt idx="3">
                  <c:v>68458</c:v>
                </c:pt>
                <c:pt idx="4">
                  <c:v>71969</c:v>
                </c:pt>
                <c:pt idx="5">
                  <c:v>77728</c:v>
                </c:pt>
                <c:pt idx="6">
                  <c:v>79424</c:v>
                </c:pt>
                <c:pt idx="7">
                  <c:v>84113</c:v>
                </c:pt>
                <c:pt idx="8">
                  <c:v>90785</c:v>
                </c:pt>
                <c:pt idx="9">
                  <c:v>92268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E-4533-9D54-DF1929F33AFE}"/>
            </c:ext>
          </c:extLst>
        </c:ser>
        <c:ser>
          <c:idx val="3"/>
          <c:order val="3"/>
          <c:tx>
            <c:strRef>
              <c:f>'3.1'!$A$8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'3.1'!$B$3:$K$3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'3.1'!$B$8:$K$8</c:f>
              <c:numCache>
                <c:formatCode>_-* #,##0_-;\-* #,##0_-;_-* "-"??_-;_-@_-</c:formatCode>
                <c:ptCount val="10"/>
                <c:pt idx="0">
                  <c:v>74313</c:v>
                </c:pt>
                <c:pt idx="1">
                  <c:v>79807</c:v>
                </c:pt>
                <c:pt idx="2">
                  <c:v>87564</c:v>
                </c:pt>
                <c:pt idx="3">
                  <c:v>95886</c:v>
                </c:pt>
                <c:pt idx="4">
                  <c:v>103237</c:v>
                </c:pt>
                <c:pt idx="5">
                  <c:v>111103</c:v>
                </c:pt>
                <c:pt idx="6">
                  <c:v>115583</c:v>
                </c:pt>
                <c:pt idx="7">
                  <c:v>127567</c:v>
                </c:pt>
                <c:pt idx="8">
                  <c:v>139536</c:v>
                </c:pt>
                <c:pt idx="9">
                  <c:v>136977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2E-4533-9D54-DF1929F33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867400"/>
        <c:axId val="1062866088"/>
      </c:lineChart>
      <c:catAx>
        <c:axId val="106286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866088"/>
        <c:crosses val="autoZero"/>
        <c:auto val="1"/>
        <c:lblAlgn val="ctr"/>
        <c:lblOffset val="100"/>
        <c:noMultiLvlLbl val="0"/>
      </c:catAx>
      <c:valAx>
        <c:axId val="106286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86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'3.2 '!$A$27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'3.2 '!$B$26:$K$26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'3.2 '!$B$27:$K$27</c:f>
              <c:numCache>
                <c:formatCode>0.0%</c:formatCode>
                <c:ptCount val="10"/>
                <c:pt idx="0">
                  <c:v>4.21544520313097E-2</c:v>
                </c:pt>
                <c:pt idx="1">
                  <c:v>4.6755384826450815E-2</c:v>
                </c:pt>
                <c:pt idx="2">
                  <c:v>4.6270459971809105E-2</c:v>
                </c:pt>
                <c:pt idx="3">
                  <c:v>4.8053467181383737E-2</c:v>
                </c:pt>
                <c:pt idx="4">
                  <c:v>5.1622985743992544E-2</c:v>
                </c:pt>
                <c:pt idx="5">
                  <c:v>4.910514055876268E-2</c:v>
                </c:pt>
                <c:pt idx="6">
                  <c:v>5.2119117368121561E-2</c:v>
                </c:pt>
                <c:pt idx="7">
                  <c:v>5.4764700449885878E-2</c:v>
                </c:pt>
                <c:pt idx="8">
                  <c:v>5.5642797535117181E-2</c:v>
                </c:pt>
                <c:pt idx="9">
                  <c:v>5.8305573610659731E-2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9-4FDD-BD1C-4910912BBFE8}"/>
            </c:ext>
          </c:extLst>
        </c:ser>
        <c:ser>
          <c:idx val="1"/>
          <c:order val="1"/>
          <c:tx>
            <c:strRef>
              <c:f>'3.2 '!$A$28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'3.2 '!$B$26:$K$26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'3.2 '!$B$28:$K$28</c:f>
              <c:numCache>
                <c:formatCode>0.0%</c:formatCode>
                <c:ptCount val="10"/>
                <c:pt idx="0">
                  <c:v>0.5395893949338898</c:v>
                </c:pt>
                <c:pt idx="1">
                  <c:v>0.53057727778539965</c:v>
                </c:pt>
                <c:pt idx="2">
                  <c:v>0.51932226792854475</c:v>
                </c:pt>
                <c:pt idx="3">
                  <c:v>0.50797874495841111</c:v>
                </c:pt>
                <c:pt idx="4">
                  <c:v>0.50243199698641083</c:v>
                </c:pt>
                <c:pt idx="5">
                  <c:v>0.49555343354987436</c:v>
                </c:pt>
                <c:pt idx="6">
                  <c:v>0.49123386279069226</c:v>
                </c:pt>
                <c:pt idx="7">
                  <c:v>0.47978152169610933</c:v>
                </c:pt>
                <c:pt idx="8">
                  <c:v>0.47094636536666984</c:v>
                </c:pt>
                <c:pt idx="9">
                  <c:v>0.4760521611959701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9-4FDD-BD1C-4910912BBFE8}"/>
            </c:ext>
          </c:extLst>
        </c:ser>
        <c:ser>
          <c:idx val="2"/>
          <c:order val="2"/>
          <c:tx>
            <c:strRef>
              <c:f>'3.2 '!$A$29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'3.2 '!$B$26:$K$26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'3.2 '!$B$29:$K$29</c:f>
              <c:numCache>
                <c:formatCode>0.0%</c:formatCode>
                <c:ptCount val="10"/>
                <c:pt idx="0">
                  <c:v>0.17558640372790474</c:v>
                </c:pt>
                <c:pt idx="1">
                  <c:v>0.17935702199661591</c:v>
                </c:pt>
                <c:pt idx="2">
                  <c:v>0.18251876995656302</c:v>
                </c:pt>
                <c:pt idx="3">
                  <c:v>0.18493615113015335</c:v>
                </c:pt>
                <c:pt idx="4">
                  <c:v>0.18317989650968344</c:v>
                </c:pt>
                <c:pt idx="5">
                  <c:v>0.18743097453110907</c:v>
                </c:pt>
                <c:pt idx="6">
                  <c:v>0.18598682562095911</c:v>
                </c:pt>
                <c:pt idx="7">
                  <c:v>0.18495235079664543</c:v>
                </c:pt>
                <c:pt idx="8">
                  <c:v>0.18660305767151614</c:v>
                </c:pt>
                <c:pt idx="9">
                  <c:v>0.18741468963275917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9-4FDD-BD1C-4910912BBFE8}"/>
            </c:ext>
          </c:extLst>
        </c:ser>
        <c:ser>
          <c:idx val="3"/>
          <c:order val="3"/>
          <c:tx>
            <c:strRef>
              <c:f>'3.2 '!$A$30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'3.2 '!$B$26:$K$26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'3.2 '!$B$30:$K$30</c:f>
              <c:numCache>
                <c:formatCode>0.0%</c:formatCode>
                <c:ptCount val="10"/>
                <c:pt idx="0">
                  <c:v>0.24266974930689578</c:v>
                </c:pt>
                <c:pt idx="1">
                  <c:v>0.24331031539153367</c:v>
                </c:pt>
                <c:pt idx="2">
                  <c:v>0.25188850214308317</c:v>
                </c:pt>
                <c:pt idx="3">
                  <c:v>0.25903163673005181</c:v>
                </c:pt>
                <c:pt idx="4">
                  <c:v>0.26276512075991315</c:v>
                </c:pt>
                <c:pt idx="5">
                  <c:v>0.26791045136025388</c:v>
                </c:pt>
                <c:pt idx="6">
                  <c:v>0.27066019422022708</c:v>
                </c:pt>
                <c:pt idx="7">
                  <c:v>0.28050142705735936</c:v>
                </c:pt>
                <c:pt idx="8">
                  <c:v>0.28680777942669688</c:v>
                </c:pt>
                <c:pt idx="9">
                  <c:v>0.27822757556061101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A9-4FDD-BD1C-4910912BB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417888"/>
        <c:axId val="892416576"/>
      </c:barChart>
      <c:catAx>
        <c:axId val="8924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6576"/>
        <c:crosses val="autoZero"/>
        <c:auto val="1"/>
        <c:lblAlgn val="ctr"/>
        <c:lblOffset val="100"/>
        <c:noMultiLvlLbl val="0"/>
      </c:catAx>
      <c:valAx>
        <c:axId val="892416576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'!$B$26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27-4408-A864-55C0FEA669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27-4408-A864-55C0FEA669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27-4408-A864-55C0FEA669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27-4408-A864-55C0FEA669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'!$A$27:$A$30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'!$B$27:$B$30</c:f>
              <c:numCache>
                <c:formatCode>0.0%</c:formatCode>
                <c:ptCount val="4"/>
                <c:pt idx="0">
                  <c:v>4.21544520313097E-2</c:v>
                </c:pt>
                <c:pt idx="1">
                  <c:v>0.5395893949338898</c:v>
                </c:pt>
                <c:pt idx="2">
                  <c:v>0.17558640372790474</c:v>
                </c:pt>
                <c:pt idx="3">
                  <c:v>0.24266974930689578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27-4408-A864-55C0FEA66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'!$K$26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9D-4850-AE71-BBA74A84EB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9D-4850-AE71-BBA74A84EB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9D-4850-AE71-BBA74A84EB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9D-4850-AE71-BBA74A84EB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'!$A$27:$A$30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'!$K$27:$K$30</c:f>
              <c:numCache>
                <c:formatCode>0.0%</c:formatCode>
                <c:ptCount val="4"/>
                <c:pt idx="0">
                  <c:v>5.8305573610659731E-2</c:v>
                </c:pt>
                <c:pt idx="1">
                  <c:v>0.4760521611959701</c:v>
                </c:pt>
                <c:pt idx="2">
                  <c:v>0.18741468963275917</c:v>
                </c:pt>
                <c:pt idx="3">
                  <c:v>0.27822757556061101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9D-4850-AE71-BBA74A84E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83409766086933E-2"/>
          <c:y val="4.3045708141030377E-2"/>
          <c:w val="0.94975628046494187"/>
          <c:h val="0.78211176383324976"/>
        </c:manualLayout>
      </c:layout>
      <c:lineChart>
        <c:grouping val="standard"/>
        <c:varyColors val="0"/>
        <c:ser>
          <c:idx val="0"/>
          <c:order val="0"/>
          <c:tx>
            <c:strRef>
              <c:f>'3.3'!$A$4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'3.3'!$B$4:$K$4</c:f>
              <c:numCache>
                <c:formatCode>_-* #,##0_-;\-* #,##0_-;_-* "-"??_-;_-@_-</c:formatCode>
                <c:ptCount val="10"/>
                <c:pt idx="0">
                  <c:v>11966</c:v>
                </c:pt>
                <c:pt idx="1">
                  <c:v>14049</c:v>
                </c:pt>
                <c:pt idx="2">
                  <c:v>15303</c:v>
                </c:pt>
                <c:pt idx="3">
                  <c:v>16998</c:v>
                </c:pt>
                <c:pt idx="4">
                  <c:v>19164</c:v>
                </c:pt>
                <c:pt idx="5">
                  <c:v>19123</c:v>
                </c:pt>
                <c:pt idx="6">
                  <c:v>21045</c:v>
                </c:pt>
                <c:pt idx="7">
                  <c:v>23731</c:v>
                </c:pt>
                <c:pt idx="8">
                  <c:v>25945</c:v>
                </c:pt>
                <c:pt idx="9">
                  <c:v>27546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E-491F-B237-1FE9C11F5ECE}"/>
            </c:ext>
          </c:extLst>
        </c:ser>
        <c:ser>
          <c:idx val="1"/>
          <c:order val="1"/>
          <c:tx>
            <c:strRef>
              <c:f>'3.3'!$A$5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'3.3'!$B$5:$K$5</c:f>
              <c:numCache>
                <c:formatCode>_-* #,##0_-;\-* #,##0_-;_-* "-"??_-;_-@_-</c:formatCode>
                <c:ptCount val="10"/>
                <c:pt idx="0">
                  <c:v>76872</c:v>
                </c:pt>
                <c:pt idx="1">
                  <c:v>81115</c:v>
                </c:pt>
                <c:pt idx="2">
                  <c:v>83635</c:v>
                </c:pt>
                <c:pt idx="3">
                  <c:v>88039</c:v>
                </c:pt>
                <c:pt idx="4">
                  <c:v>92092</c:v>
                </c:pt>
                <c:pt idx="5">
                  <c:v>95291</c:v>
                </c:pt>
                <c:pt idx="6">
                  <c:v>95341</c:v>
                </c:pt>
                <c:pt idx="7">
                  <c:v>99418</c:v>
                </c:pt>
                <c:pt idx="8">
                  <c:v>101908</c:v>
                </c:pt>
                <c:pt idx="9">
                  <c:v>103620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E-491F-B237-1FE9C11F5ECE}"/>
            </c:ext>
          </c:extLst>
        </c:ser>
        <c:ser>
          <c:idx val="2"/>
          <c:order val="2"/>
          <c:tx>
            <c:strRef>
              <c:f>'3.3'!$A$7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'3.3'!$B$7:$K$7</c:f>
              <c:numCache>
                <c:formatCode>#,##0</c:formatCode>
                <c:ptCount val="10"/>
                <c:pt idx="0">
                  <c:v>24909</c:v>
                </c:pt>
                <c:pt idx="1">
                  <c:v>26770</c:v>
                </c:pt>
                <c:pt idx="2">
                  <c:v>28401</c:v>
                </c:pt>
                <c:pt idx="3">
                  <c:v>30060</c:v>
                </c:pt>
                <c:pt idx="4">
                  <c:v>31124</c:v>
                </c:pt>
                <c:pt idx="5">
                  <c:v>32880</c:v>
                </c:pt>
                <c:pt idx="6">
                  <c:v>32595</c:v>
                </c:pt>
                <c:pt idx="7">
                  <c:v>35212</c:v>
                </c:pt>
                <c:pt idx="8">
                  <c:v>38642</c:v>
                </c:pt>
                <c:pt idx="9">
                  <c:v>39762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E-491F-B237-1FE9C11F5ECE}"/>
            </c:ext>
          </c:extLst>
        </c:ser>
        <c:ser>
          <c:idx val="3"/>
          <c:order val="3"/>
          <c:tx>
            <c:strRef>
              <c:f>'3.3'!$A$8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'3.3'!$B$8:$K$8</c:f>
              <c:numCache>
                <c:formatCode>_-* #,##0_-;\-* #,##0_-;_-* "-"??_-;_-@_-</c:formatCode>
                <c:ptCount val="10"/>
                <c:pt idx="0">
                  <c:v>16302</c:v>
                </c:pt>
                <c:pt idx="1">
                  <c:v>17541</c:v>
                </c:pt>
                <c:pt idx="2">
                  <c:v>18452</c:v>
                </c:pt>
                <c:pt idx="3">
                  <c:v>19913</c:v>
                </c:pt>
                <c:pt idx="4">
                  <c:v>20649</c:v>
                </c:pt>
                <c:pt idx="5">
                  <c:v>22472</c:v>
                </c:pt>
                <c:pt idx="6">
                  <c:v>22656</c:v>
                </c:pt>
                <c:pt idx="7">
                  <c:v>24258</c:v>
                </c:pt>
                <c:pt idx="8">
                  <c:v>26366</c:v>
                </c:pt>
                <c:pt idx="9">
                  <c:v>26921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E-491F-B237-1FE9C11F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89344"/>
        <c:axId val="291295232"/>
      </c:lineChart>
      <c:catAx>
        <c:axId val="2912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34-4A3E-9996-05654DE988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34-4A3E-9996-05654DE988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34-4A3E-9996-05654DE988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34-4A3E-9996-05654DE988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'!$B$13:$B$14,'3.4 '!$B$16:$B$17)</c:f>
              <c:numCache>
                <c:formatCode>0.0%</c:formatCode>
                <c:ptCount val="4"/>
                <c:pt idx="0">
                  <c:v>9.2011472598789681E-2</c:v>
                </c:pt>
                <c:pt idx="1">
                  <c:v>0.59110027758767847</c:v>
                </c:pt>
                <c:pt idx="2">
                  <c:v>0.19153549815838644</c:v>
                </c:pt>
                <c:pt idx="3">
                  <c:v>0.12535275165514537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34-4A3E-9996-05654DE98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1C-4E1A-ABCD-EF50F7D72F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1C-4E1A-ABCD-EF50F7D72F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1C-4E1A-ABCD-EF50F7D72F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1C-4E1A-ABCD-EF50F7D72F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'!$K$13:$K$14,'3.4 '!$K$16:$K$17)</c:f>
              <c:numCache>
                <c:formatCode>0.0%</c:formatCode>
                <c:ptCount val="4"/>
                <c:pt idx="0">
                  <c:v>0.14382982278428139</c:v>
                </c:pt>
                <c:pt idx="1">
                  <c:v>0.54104575026890422</c:v>
                </c:pt>
                <c:pt idx="2">
                  <c:v>0.17664136008103676</c:v>
                </c:pt>
                <c:pt idx="3">
                  <c:v>0.13848306686577763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1C-4E1A-ABCD-EF50F7D7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'3.4 '!$A$13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 '!$B$12:$K$12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'3.4 '!$B$13:$K$13</c:f>
              <c:numCache>
                <c:formatCode>0.0%</c:formatCode>
                <c:ptCount val="10"/>
                <c:pt idx="0">
                  <c:v>9.2011472598789681E-2</c:v>
                </c:pt>
                <c:pt idx="1">
                  <c:v>0.10072772898368883</c:v>
                </c:pt>
                <c:pt idx="2">
                  <c:v>0.10496532707780315</c:v>
                </c:pt>
                <c:pt idx="3">
                  <c:v>0.10965744145538997</c:v>
                </c:pt>
                <c:pt idx="4">
                  <c:v>0.11754963840789062</c:v>
                </c:pt>
                <c:pt idx="5">
                  <c:v>0.11264328546352037</c:v>
                </c:pt>
                <c:pt idx="6">
                  <c:v>0.12261342251379365</c:v>
                </c:pt>
                <c:pt idx="7">
                  <c:v>0.1299481434023842</c:v>
                </c:pt>
                <c:pt idx="8">
                  <c:v>0.13452693909084781</c:v>
                </c:pt>
                <c:pt idx="9">
                  <c:v>0.14382982278428139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1-4118-BC46-FA35F2A7A0AA}"/>
            </c:ext>
          </c:extLst>
        </c:ser>
        <c:ser>
          <c:idx val="1"/>
          <c:order val="1"/>
          <c:tx>
            <c:strRef>
              <c:f>'3.4 '!$A$14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 '!$B$12:$K$12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'3.4 '!$B$14:$K$14</c:f>
              <c:numCache>
                <c:formatCode>0.0%</c:formatCode>
                <c:ptCount val="10"/>
                <c:pt idx="0">
                  <c:v>0.59110027758767847</c:v>
                </c:pt>
                <c:pt idx="1">
                  <c:v>0.58157375873812511</c:v>
                </c:pt>
                <c:pt idx="2">
                  <c:v>0.57366366922512368</c:v>
                </c:pt>
                <c:pt idx="3">
                  <c:v>0.56795690600606408</c:v>
                </c:pt>
                <c:pt idx="4">
                  <c:v>0.56488109477454929</c:v>
                </c:pt>
                <c:pt idx="5">
                  <c:v>0.56130791795765933</c:v>
                </c:pt>
                <c:pt idx="6">
                  <c:v>0.55548046167201715</c:v>
                </c:pt>
                <c:pt idx="7">
                  <c:v>0.5444011849807523</c:v>
                </c:pt>
                <c:pt idx="8">
                  <c:v>0.52840128382617535</c:v>
                </c:pt>
                <c:pt idx="9">
                  <c:v>0.54104575026890422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1-4118-BC46-FA35F2A7A0AA}"/>
            </c:ext>
          </c:extLst>
        </c:ser>
        <c:ser>
          <c:idx val="2"/>
          <c:order val="2"/>
          <c:tx>
            <c:strRef>
              <c:f>'3.4 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 '!$B$12:$K$12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'3.4 '!$B$16:$K$16</c:f>
              <c:numCache>
                <c:formatCode>0.0%</c:formatCode>
                <c:ptCount val="10"/>
                <c:pt idx="0">
                  <c:v>0.19153549815838644</c:v>
                </c:pt>
                <c:pt idx="1">
                  <c:v>0.19193403835812869</c:v>
                </c:pt>
                <c:pt idx="2">
                  <c:v>0.19480626376113752</c:v>
                </c:pt>
                <c:pt idx="3">
                  <c:v>0.19392297271143796</c:v>
                </c:pt>
                <c:pt idx="4">
                  <c:v>0.19091081954744249</c:v>
                </c:pt>
                <c:pt idx="5">
                  <c:v>0.19367835726823981</c:v>
                </c:pt>
                <c:pt idx="6">
                  <c:v>0.18990660521915437</c:v>
                </c:pt>
                <c:pt idx="7">
                  <c:v>0.19281673867450813</c:v>
                </c:pt>
                <c:pt idx="8">
                  <c:v>0.20036191868755218</c:v>
                </c:pt>
                <c:pt idx="9">
                  <c:v>0.17664136008103676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1-4118-BC46-FA35F2A7A0AA}"/>
            </c:ext>
          </c:extLst>
        </c:ser>
        <c:ser>
          <c:idx val="3"/>
          <c:order val="3"/>
          <c:tx>
            <c:strRef>
              <c:f>'3.4 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 '!$B$12:$K$12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'3.4 '!$B$17:$K$17</c:f>
              <c:numCache>
                <c:formatCode>0.0%</c:formatCode>
                <c:ptCount val="10"/>
                <c:pt idx="0">
                  <c:v>0.12535275165514537</c:v>
                </c:pt>
                <c:pt idx="1">
                  <c:v>0.12576447392005735</c:v>
                </c:pt>
                <c:pt idx="2">
                  <c:v>0.1265647399359357</c:v>
                </c:pt>
                <c:pt idx="3">
                  <c:v>0.12846267982710793</c:v>
                </c:pt>
                <c:pt idx="4">
                  <c:v>0.12665844727011757</c:v>
                </c:pt>
                <c:pt idx="5">
                  <c:v>0.13237043931058046</c:v>
                </c:pt>
                <c:pt idx="6">
                  <c:v>0.13199951059503487</c:v>
                </c:pt>
                <c:pt idx="7">
                  <c:v>0.1328339329423554</c:v>
                </c:pt>
                <c:pt idx="8">
                  <c:v>0.13670985839542468</c:v>
                </c:pt>
                <c:pt idx="9">
                  <c:v>0.13848306686577763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51-4118-BC46-FA35F2A7A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080232"/>
        <c:axId val="564082528"/>
      </c:barChart>
      <c:catAx>
        <c:axId val="56408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82528"/>
        <c:crosses val="autoZero"/>
        <c:auto val="1"/>
        <c:lblAlgn val="ctr"/>
        <c:lblOffset val="100"/>
        <c:noMultiLvlLbl val="0"/>
      </c:catAx>
      <c:valAx>
        <c:axId val="5640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8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9435</c:v>
                </c:pt>
                <c:pt idx="1">
                  <c:v>9988</c:v>
                </c:pt>
                <c:pt idx="2">
                  <c:v>8534</c:v>
                </c:pt>
                <c:pt idx="3">
                  <c:v>9124</c:v>
                </c:pt>
                <c:pt idx="4">
                  <c:v>8682</c:v>
                </c:pt>
                <c:pt idx="5">
                  <c:v>10327</c:v>
                </c:pt>
                <c:pt idx="6">
                  <c:v>10151</c:v>
                </c:pt>
                <c:pt idx="7">
                  <c:v>11288</c:v>
                </c:pt>
                <c:pt idx="8">
                  <c:v>14720</c:v>
                </c:pt>
                <c:pt idx="9">
                  <c:v>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5-4679-BF9F-CE2072C24972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-8719</c:v>
                </c:pt>
                <c:pt idx="1">
                  <c:v>-8085</c:v>
                </c:pt>
                <c:pt idx="2">
                  <c:v>-8937</c:v>
                </c:pt>
                <c:pt idx="3">
                  <c:v>-8769</c:v>
                </c:pt>
                <c:pt idx="4">
                  <c:v>-7537</c:v>
                </c:pt>
                <c:pt idx="5">
                  <c:v>-9475</c:v>
                </c:pt>
                <c:pt idx="6">
                  <c:v>-13466</c:v>
                </c:pt>
                <c:pt idx="7">
                  <c:v>-11087</c:v>
                </c:pt>
                <c:pt idx="8">
                  <c:v>-9311</c:v>
                </c:pt>
                <c:pt idx="9">
                  <c:v>-8414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5-4679-BF9F-CE2072C24972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32152</c:v>
                </c:pt>
                <c:pt idx="1">
                  <c:v>36868</c:v>
                </c:pt>
                <c:pt idx="2">
                  <c:v>36451</c:v>
                </c:pt>
                <c:pt idx="3">
                  <c:v>40111</c:v>
                </c:pt>
                <c:pt idx="4">
                  <c:v>39292</c:v>
                </c:pt>
                <c:pt idx="5">
                  <c:v>40632</c:v>
                </c:pt>
                <c:pt idx="6">
                  <c:v>38627</c:v>
                </c:pt>
                <c:pt idx="7">
                  <c:v>52908</c:v>
                </c:pt>
                <c:pt idx="8">
                  <c:v>55260</c:v>
                </c:pt>
                <c:pt idx="9">
                  <c:v>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5-4679-BF9F-CE2072C24972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-15421</c:v>
                </c:pt>
                <c:pt idx="1">
                  <c:v>-15094</c:v>
                </c:pt>
                <c:pt idx="2">
                  <c:v>-16826</c:v>
                </c:pt>
                <c:pt idx="3">
                  <c:v>-17570</c:v>
                </c:pt>
                <c:pt idx="4">
                  <c:v>-16576</c:v>
                </c:pt>
                <c:pt idx="5">
                  <c:v>-18817</c:v>
                </c:pt>
                <c:pt idx="6">
                  <c:v>-26288</c:v>
                </c:pt>
                <c:pt idx="7">
                  <c:v>-25167</c:v>
                </c:pt>
                <c:pt idx="8">
                  <c:v>-23528</c:v>
                </c:pt>
                <c:pt idx="9">
                  <c:v>-24198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5920512"/>
        <c:axId val="265922048"/>
      </c:barChart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AA-4091-A6C0-AD64F63D4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716</c:v>
                </c:pt>
                <c:pt idx="1">
                  <c:v>1903</c:v>
                </c:pt>
                <c:pt idx="2">
                  <c:v>-403</c:v>
                </c:pt>
                <c:pt idx="3">
                  <c:v>355</c:v>
                </c:pt>
                <c:pt idx="4">
                  <c:v>1145</c:v>
                </c:pt>
                <c:pt idx="5">
                  <c:v>852</c:v>
                </c:pt>
                <c:pt idx="6">
                  <c:v>-3315</c:v>
                </c:pt>
                <c:pt idx="7">
                  <c:v>201</c:v>
                </c:pt>
                <c:pt idx="8">
                  <c:v>5409</c:v>
                </c:pt>
                <c:pt idx="9">
                  <c:v>-1773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5-4679-BF9F-CE2072C24972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'Figure B'!$B$3:$K$3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16731</c:v>
                </c:pt>
                <c:pt idx="1">
                  <c:v>21774</c:v>
                </c:pt>
                <c:pt idx="2">
                  <c:v>19625</c:v>
                </c:pt>
                <c:pt idx="3">
                  <c:v>22541</c:v>
                </c:pt>
                <c:pt idx="4">
                  <c:v>22716</c:v>
                </c:pt>
                <c:pt idx="5">
                  <c:v>21815</c:v>
                </c:pt>
                <c:pt idx="6">
                  <c:v>12339</c:v>
                </c:pt>
                <c:pt idx="7">
                  <c:v>27741</c:v>
                </c:pt>
                <c:pt idx="8">
                  <c:v>31732</c:v>
                </c:pt>
                <c:pt idx="9">
                  <c:v>5806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20512"/>
        <c:axId val="265922048"/>
      </c:lineChart>
      <c:catAx>
        <c:axId val="2659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2048"/>
        <c:crosses val="autoZero"/>
        <c:auto val="1"/>
        <c:lblAlgn val="ctr"/>
        <c:lblOffset val="100"/>
        <c:noMultiLvlLbl val="0"/>
      </c:catAx>
      <c:valAx>
        <c:axId val="2659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27282852019732E-2"/>
          <c:y val="4.9079754601226995E-2"/>
          <c:w val="0.89652778551195955"/>
          <c:h val="0.77910406904658391"/>
        </c:manualLayout>
      </c:layout>
      <c:lineChart>
        <c:grouping val="standard"/>
        <c:varyColors val="0"/>
        <c:ser>
          <c:idx val="0"/>
          <c:order val="0"/>
          <c:tx>
            <c:strRef>
              <c:f>'3.6'!$A$6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'3.6'!$B$6:$K$6</c:f>
              <c:numCache>
                <c:formatCode>_-* #,##0_-;\-* #,##0_-;_-* "-"??_-;_-@_-</c:formatCode>
                <c:ptCount val="10"/>
                <c:pt idx="0">
                  <c:v>89310</c:v>
                </c:pt>
                <c:pt idx="1">
                  <c:v>94204</c:v>
                </c:pt>
                <c:pt idx="2">
                  <c:v>97679</c:v>
                </c:pt>
                <c:pt idx="3">
                  <c:v>100790</c:v>
                </c:pt>
                <c:pt idx="4">
                  <c:v>106425</c:v>
                </c:pt>
                <c:pt idx="5">
                  <c:v>111457</c:v>
                </c:pt>
                <c:pt idx="6">
                  <c:v>115648</c:v>
                </c:pt>
                <c:pt idx="7">
                  <c:v>119953</c:v>
                </c:pt>
                <c:pt idx="8">
                  <c:v>128340</c:v>
                </c:pt>
                <c:pt idx="9">
                  <c:v>131909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9-4213-A864-1C12661766A6}"/>
            </c:ext>
          </c:extLst>
        </c:ser>
        <c:ser>
          <c:idx val="1"/>
          <c:order val="1"/>
          <c:tx>
            <c:strRef>
              <c:f>'3.6'!$A$7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'3.6'!$B$7:$K$7</c:f>
              <c:numCache>
                <c:formatCode>#,##0</c:formatCode>
                <c:ptCount val="10"/>
                <c:pt idx="0">
                  <c:v>28861</c:v>
                </c:pt>
                <c:pt idx="1">
                  <c:v>32060</c:v>
                </c:pt>
                <c:pt idx="2">
                  <c:v>35048</c:v>
                </c:pt>
                <c:pt idx="3">
                  <c:v>38398</c:v>
                </c:pt>
                <c:pt idx="4">
                  <c:v>40845</c:v>
                </c:pt>
                <c:pt idx="5">
                  <c:v>44848</c:v>
                </c:pt>
                <c:pt idx="6">
                  <c:v>46829</c:v>
                </c:pt>
                <c:pt idx="7">
                  <c:v>48901</c:v>
                </c:pt>
                <c:pt idx="8">
                  <c:v>52143</c:v>
                </c:pt>
                <c:pt idx="9">
                  <c:v>52506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9-4213-A864-1C12661766A6}"/>
            </c:ext>
          </c:extLst>
        </c:ser>
        <c:ser>
          <c:idx val="2"/>
          <c:order val="2"/>
          <c:tx>
            <c:strRef>
              <c:f>'3.6'!$A$8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'3.6'!$B$8:$K$8</c:f>
              <c:numCache>
                <c:formatCode>_-* #,##0_-;\-* #,##0_-;_-* "-"??_-;_-@_-</c:formatCode>
                <c:ptCount val="10"/>
                <c:pt idx="0">
                  <c:v>58011</c:v>
                </c:pt>
                <c:pt idx="1">
                  <c:v>62266</c:v>
                </c:pt>
                <c:pt idx="2">
                  <c:v>69112</c:v>
                </c:pt>
                <c:pt idx="3">
                  <c:v>75973</c:v>
                </c:pt>
                <c:pt idx="4">
                  <c:v>82588</c:v>
                </c:pt>
                <c:pt idx="5">
                  <c:v>88631</c:v>
                </c:pt>
                <c:pt idx="6">
                  <c:v>92927</c:v>
                </c:pt>
                <c:pt idx="7">
                  <c:v>103309</c:v>
                </c:pt>
                <c:pt idx="8">
                  <c:v>113170</c:v>
                </c:pt>
                <c:pt idx="9">
                  <c:v>110056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9-4213-A864-1C12661766A6}"/>
            </c:ext>
          </c:extLst>
        </c:ser>
        <c:ser>
          <c:idx val="3"/>
          <c:order val="3"/>
          <c:tx>
            <c:strRef>
              <c:f>'3.6'!$A$9</c:f>
              <c:strCache>
                <c:ptCount val="1"/>
                <c:pt idx="0">
                  <c:v>Total Services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'3.6'!$B$9:$K$9</c:f>
              <c:numCache>
                <c:formatCode>_-* #,##0_-;\-* #,##0_-;_-* "-"??_-;_-@_-</c:formatCode>
                <c:ptCount val="10"/>
                <c:pt idx="0">
                  <c:v>86872</c:v>
                </c:pt>
                <c:pt idx="1">
                  <c:v>94326</c:v>
                </c:pt>
                <c:pt idx="2">
                  <c:v>104160</c:v>
                </c:pt>
                <c:pt idx="3">
                  <c:v>114371</c:v>
                </c:pt>
                <c:pt idx="4">
                  <c:v>123433</c:v>
                </c:pt>
                <c:pt idx="5">
                  <c:v>133479</c:v>
                </c:pt>
                <c:pt idx="6">
                  <c:v>139756</c:v>
                </c:pt>
                <c:pt idx="7">
                  <c:v>152210</c:v>
                </c:pt>
                <c:pt idx="8">
                  <c:v>165313</c:v>
                </c:pt>
                <c:pt idx="9">
                  <c:v>162562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E9-4213-A864-1C1266176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00992"/>
        <c:axId val="292502528"/>
      </c:lineChart>
      <c:catAx>
        <c:axId val="292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2528"/>
        <c:crosses val="autoZero"/>
        <c:auto val="1"/>
        <c:lblAlgn val="ctr"/>
        <c:lblOffset val="100"/>
        <c:noMultiLvlLbl val="0"/>
      </c:catAx>
      <c:valAx>
        <c:axId val="2925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'3.7'!$A$15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'3.7'!$B$12:$K$12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'3.7'!$B$15:$K$15</c:f>
              <c:numCache>
                <c:formatCode>0.0%</c:formatCode>
                <c:ptCount val="10"/>
                <c:pt idx="0">
                  <c:v>0.50691898150775905</c:v>
                </c:pt>
                <c:pt idx="1">
                  <c:v>0.4996764440672572</c:v>
                </c:pt>
                <c:pt idx="2">
                  <c:v>0.48394512457949157</c:v>
                </c:pt>
                <c:pt idx="3">
                  <c:v>0.46843991243766298</c:v>
                </c:pt>
                <c:pt idx="4">
                  <c:v>0.46300324548199323</c:v>
                </c:pt>
                <c:pt idx="5">
                  <c:v>0.45504539961459323</c:v>
                </c:pt>
                <c:pt idx="6">
                  <c:v>0.45280418474260387</c:v>
                </c:pt>
                <c:pt idx="7">
                  <c:v>0.44073955680970595</c:v>
                </c:pt>
                <c:pt idx="8">
                  <c:v>0.43704644597535186</c:v>
                </c:pt>
                <c:pt idx="9">
                  <c:v>0.44795242995065726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C-4A52-98D8-6B1A410D28A9}"/>
            </c:ext>
          </c:extLst>
        </c:ser>
        <c:ser>
          <c:idx val="1"/>
          <c:order val="1"/>
          <c:tx>
            <c:strRef>
              <c:f>'3.7'!$A$16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'3.7'!$B$12:$K$12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'3.7'!$B$16:$K$16</c:f>
              <c:numCache>
                <c:formatCode>0.0%</c:formatCode>
                <c:ptCount val="10"/>
                <c:pt idx="0">
                  <c:v>0.16381355643595827</c:v>
                </c:pt>
                <c:pt idx="1">
                  <c:v>0.17005251153662548</c:v>
                </c:pt>
                <c:pt idx="2">
                  <c:v>0.17364334940224635</c:v>
                </c:pt>
                <c:pt idx="3">
                  <c:v>0.17846171006827447</c:v>
                </c:pt>
                <c:pt idx="4">
                  <c:v>0.17769666489745842</c:v>
                </c:pt>
                <c:pt idx="5">
                  <c:v>0.18310089166149524</c:v>
                </c:pt>
                <c:pt idx="6">
                  <c:v>0.18335264913627039</c:v>
                </c:pt>
                <c:pt idx="7">
                  <c:v>0.17967541510050963</c:v>
                </c:pt>
                <c:pt idx="8">
                  <c:v>0.1775667199041045</c:v>
                </c:pt>
                <c:pt idx="9">
                  <c:v>0.1783061829518017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C-4A52-98D8-6B1A410D28A9}"/>
            </c:ext>
          </c:extLst>
        </c:ser>
        <c:ser>
          <c:idx val="2"/>
          <c:order val="2"/>
          <c:tx>
            <c:strRef>
              <c:f>'3.7'!$A$17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'3.7'!$B$12:$K$12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'3.7'!$B$17:$K$17</c:f>
              <c:numCache>
                <c:formatCode>0.0%</c:formatCode>
                <c:ptCount val="10"/>
                <c:pt idx="0">
                  <c:v>0.32926746205628271</c:v>
                </c:pt>
                <c:pt idx="1">
                  <c:v>0.33027104439611732</c:v>
                </c:pt>
                <c:pt idx="2">
                  <c:v>0.34241152601826208</c:v>
                </c:pt>
                <c:pt idx="3">
                  <c:v>0.35309837749406259</c:v>
                </c:pt>
                <c:pt idx="4">
                  <c:v>0.35930008962054832</c:v>
                </c:pt>
                <c:pt idx="5">
                  <c:v>0.36185370872391154</c:v>
                </c:pt>
                <c:pt idx="6">
                  <c:v>0.36384316612112577</c:v>
                </c:pt>
                <c:pt idx="7">
                  <c:v>0.37958502808978445</c:v>
                </c:pt>
                <c:pt idx="8">
                  <c:v>0.38538683412054364</c:v>
                </c:pt>
                <c:pt idx="9">
                  <c:v>0.37374138709754101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BC-4A52-98D8-6B1A410D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079904"/>
        <c:axId val="831096304"/>
      </c:barChart>
      <c:catAx>
        <c:axId val="8310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96304"/>
        <c:crosses val="autoZero"/>
        <c:auto val="1"/>
        <c:lblAlgn val="ctr"/>
        <c:lblOffset val="100"/>
        <c:noMultiLvlLbl val="0"/>
      </c:catAx>
      <c:valAx>
        <c:axId val="831096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1-4185-A01F-AD7CD189BF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1-4185-A01F-AD7CD189BF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11-4185-A01F-AD7CD189BF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'3.7'!$B$15:$B$17</c:f>
              <c:numCache>
                <c:formatCode>0.0%</c:formatCode>
                <c:ptCount val="3"/>
                <c:pt idx="0">
                  <c:v>0.50691898150775905</c:v>
                </c:pt>
                <c:pt idx="1">
                  <c:v>0.16381355643595827</c:v>
                </c:pt>
                <c:pt idx="2">
                  <c:v>0.32926746205628271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11-4185-A01F-AD7CD189B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52-4360-AD1B-0CD9696CB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52-4360-AD1B-0CD9696CBA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52-4360-AD1B-0CD9696CBA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'3.7'!$K$15:$K$17</c:f>
              <c:numCache>
                <c:formatCode>0.0%</c:formatCode>
                <c:ptCount val="3"/>
                <c:pt idx="0">
                  <c:v>0.44795242995065726</c:v>
                </c:pt>
                <c:pt idx="1">
                  <c:v>0.1783061829518017</c:v>
                </c:pt>
                <c:pt idx="2">
                  <c:v>0.37374138709754101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52-4360-AD1B-0CD9696CB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C'!$A$3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'Figure C'!$B$3:$K$3</c:f>
              <c:numCache>
                <c:formatCode>_-* #,##0_-;\-* #,##0_-;_-* "-"??_-;_-@_-</c:formatCode>
                <c:ptCount val="10"/>
                <c:pt idx="0">
                  <c:v>108955</c:v>
                </c:pt>
                <c:pt idx="1">
                  <c:v>117965</c:v>
                </c:pt>
                <c:pt idx="2">
                  <c:v>126099</c:v>
                </c:pt>
                <c:pt idx="3">
                  <c:v>137351</c:v>
                </c:pt>
                <c:pt idx="4">
                  <c:v>146296</c:v>
                </c:pt>
                <c:pt idx="5">
                  <c:v>157101</c:v>
                </c:pt>
                <c:pt idx="6">
                  <c:v>163245</c:v>
                </c:pt>
                <c:pt idx="7">
                  <c:v>177760</c:v>
                </c:pt>
                <c:pt idx="8">
                  <c:v>194509</c:v>
                </c:pt>
                <c:pt idx="9">
                  <c:v>194816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5-4C42-954C-4CB4D90CD6C4}"/>
            </c:ext>
          </c:extLst>
        </c:ser>
        <c:ser>
          <c:idx val="1"/>
          <c:order val="1"/>
          <c:tx>
            <c:strRef>
              <c:f>'Figure C'!$A$4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'Figure C'!$B$4:$K$4</c:f>
              <c:numCache>
                <c:formatCode>_-* #,##0_-;\-* #,##0_-;_-* "-"??_-;_-@_-</c:formatCode>
                <c:ptCount val="10"/>
                <c:pt idx="0">
                  <c:v>135621</c:v>
                </c:pt>
                <c:pt idx="1">
                  <c:v>145060</c:v>
                </c:pt>
                <c:pt idx="2">
                  <c:v>152900</c:v>
                </c:pt>
                <c:pt idx="3">
                  <c:v>158590</c:v>
                </c:pt>
                <c:pt idx="4">
                  <c:v>167109</c:v>
                </c:pt>
                <c:pt idx="5">
                  <c:v>174094</c:v>
                </c:pt>
                <c:pt idx="6">
                  <c:v>179911</c:v>
                </c:pt>
                <c:pt idx="7">
                  <c:v>189202</c:v>
                </c:pt>
                <c:pt idx="8">
                  <c:v>198702</c:v>
                </c:pt>
                <c:pt idx="9">
                  <c:v>201941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5-4C42-954C-4CB4D90CD6C4}"/>
            </c:ext>
          </c:extLst>
        </c:ser>
        <c:ser>
          <c:idx val="2"/>
          <c:order val="2"/>
          <c:tx>
            <c:strRef>
              <c:f>'Figure C'!$A$5</c:f>
              <c:strCache>
                <c:ptCount val="1"/>
                <c:pt idx="0">
                  <c:v>BMW area (Border, Midlands, and West)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'Figure C'!$B$5:$K$5</c:f>
              <c:numCache>
                <c:formatCode>_-* #,##0_-;\-* #,##0_-;_-* "-"??_-;_-@_-</c:formatCode>
                <c:ptCount val="10"/>
                <c:pt idx="0">
                  <c:v>61655</c:v>
                </c:pt>
                <c:pt idx="1">
                  <c:v>64980</c:v>
                </c:pt>
                <c:pt idx="2">
                  <c:v>68631</c:v>
                </c:pt>
                <c:pt idx="3">
                  <c:v>74230</c:v>
                </c:pt>
                <c:pt idx="4">
                  <c:v>79482</c:v>
                </c:pt>
                <c:pt idx="5">
                  <c:v>83507</c:v>
                </c:pt>
                <c:pt idx="6">
                  <c:v>83885</c:v>
                </c:pt>
                <c:pt idx="7">
                  <c:v>87820</c:v>
                </c:pt>
                <c:pt idx="8">
                  <c:v>93303</c:v>
                </c:pt>
                <c:pt idx="9">
                  <c:v>95563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5-4C42-954C-4CB4D90C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  <c:max val="2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D'!$A$4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'Figure D'!$B$4:$K$4</c:f>
              <c:numCache>
                <c:formatCode>_-* #,##0_-;\-* #,##0_-;_-* "-"??_-;_-@_-</c:formatCode>
                <c:ptCount val="10"/>
                <c:pt idx="0">
                  <c:v>178148</c:v>
                </c:pt>
                <c:pt idx="1">
                  <c:v>189368</c:v>
                </c:pt>
                <c:pt idx="2">
                  <c:v>196617</c:v>
                </c:pt>
                <c:pt idx="3">
                  <c:v>205827</c:v>
                </c:pt>
                <c:pt idx="4">
                  <c:v>217681</c:v>
                </c:pt>
                <c:pt idx="5">
                  <c:v>225871</c:v>
                </c:pt>
                <c:pt idx="6">
                  <c:v>232034</c:v>
                </c:pt>
                <c:pt idx="7">
                  <c:v>243102</c:v>
                </c:pt>
                <c:pt idx="8">
                  <c:v>256193</c:v>
                </c:pt>
                <c:pt idx="9">
                  <c:v>263075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8-4DAB-BBD9-134E04D94CB7}"/>
            </c:ext>
          </c:extLst>
        </c:ser>
        <c:ser>
          <c:idx val="1"/>
          <c:order val="1"/>
          <c:tx>
            <c:strRef>
              <c:f>'Figure D'!$A$5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'Figure D'!$B$5:$K$5</c:f>
              <c:numCache>
                <c:formatCode>_-* #,##0_-;\-* #,##0_-;_-* "-"??_-;_-@_-</c:formatCode>
                <c:ptCount val="10"/>
                <c:pt idx="0">
                  <c:v>128083</c:v>
                </c:pt>
                <c:pt idx="1">
                  <c:v>138637</c:v>
                </c:pt>
                <c:pt idx="2">
                  <c:v>151013</c:v>
                </c:pt>
                <c:pt idx="3">
                  <c:v>164344</c:v>
                </c:pt>
                <c:pt idx="4">
                  <c:v>175206</c:v>
                </c:pt>
                <c:pt idx="5">
                  <c:v>188831</c:v>
                </c:pt>
                <c:pt idx="6">
                  <c:v>195007</c:v>
                </c:pt>
                <c:pt idx="7">
                  <c:v>211680</c:v>
                </c:pt>
                <c:pt idx="8">
                  <c:v>230321</c:v>
                </c:pt>
                <c:pt idx="9">
                  <c:v>229245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8-4DAB-BBD9-134E04D9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84616"/>
        <c:axId val="843984944"/>
      </c:lineChart>
      <c:catAx>
        <c:axId val="843984616"/>
        <c:scaling>
          <c:orientation val="minMax"/>
        </c:scaling>
        <c:delete val="0"/>
        <c:axPos val="b"/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944"/>
        <c:crosses val="autoZero"/>
        <c:auto val="1"/>
        <c:lblAlgn val="ctr"/>
        <c:lblOffset val="100"/>
        <c:noMultiLvlLbl val="0"/>
      </c:catAx>
      <c:valAx>
        <c:axId val="84398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'1.1'!$B$4:$K$4</c:f>
              <c:numCache>
                <c:formatCode>#,##0</c:formatCode>
                <c:ptCount val="10"/>
                <c:pt idx="0">
                  <c:v>176182</c:v>
                </c:pt>
                <c:pt idx="1">
                  <c:v>188530</c:v>
                </c:pt>
                <c:pt idx="2">
                  <c:v>201839</c:v>
                </c:pt>
                <c:pt idx="3">
                  <c:v>215161</c:v>
                </c:pt>
                <c:pt idx="4">
                  <c:v>229858</c:v>
                </c:pt>
                <c:pt idx="5">
                  <c:v>244936</c:v>
                </c:pt>
                <c:pt idx="6">
                  <c:v>255404</c:v>
                </c:pt>
                <c:pt idx="7">
                  <c:v>272163</c:v>
                </c:pt>
                <c:pt idx="8">
                  <c:v>293653</c:v>
                </c:pt>
                <c:pt idx="9">
                  <c:v>294471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1-4157-9210-99E9389814D4}"/>
            </c:ext>
          </c:extLst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'1.1'!$B$5:$K$5</c:f>
              <c:numCache>
                <c:formatCode>#,##0</c:formatCode>
                <c:ptCount val="10"/>
                <c:pt idx="0">
                  <c:v>130049</c:v>
                </c:pt>
                <c:pt idx="1">
                  <c:v>139475</c:v>
                </c:pt>
                <c:pt idx="2">
                  <c:v>145791</c:v>
                </c:pt>
                <c:pt idx="3">
                  <c:v>155010</c:v>
                </c:pt>
                <c:pt idx="4">
                  <c:v>163029</c:v>
                </c:pt>
                <c:pt idx="5">
                  <c:v>169766</c:v>
                </c:pt>
                <c:pt idx="6">
                  <c:v>171637</c:v>
                </c:pt>
                <c:pt idx="7">
                  <c:v>182619</c:v>
                </c:pt>
                <c:pt idx="8">
                  <c:v>192861</c:v>
                </c:pt>
                <c:pt idx="9">
                  <c:v>197849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1-4157-9210-99E93898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18528"/>
        <c:axId val="266520064"/>
      </c:lineChart>
      <c:catAx>
        <c:axId val="2665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20064"/>
        <c:crosses val="autoZero"/>
        <c:auto val="1"/>
        <c:lblAlgn val="ctr"/>
        <c:lblOffset val="100"/>
        <c:noMultiLvlLbl val="0"/>
      </c:catAx>
      <c:valAx>
        <c:axId val="2665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'1.2'!$B$4:$K$4</c:f>
              <c:numCache>
                <c:formatCode>_-* #,##0_-;\-* #,##0_-;_-* "-"??_-;_-@_-</c:formatCode>
                <c:ptCount val="10"/>
                <c:pt idx="0">
                  <c:v>19908</c:v>
                </c:pt>
                <c:pt idx="1">
                  <c:v>20975</c:v>
                </c:pt>
                <c:pt idx="2">
                  <c:v>21112</c:v>
                </c:pt>
                <c:pt idx="3">
                  <c:v>20621</c:v>
                </c:pt>
                <c:pt idx="4">
                  <c:v>22461</c:v>
                </c:pt>
                <c:pt idx="5">
                  <c:v>22919</c:v>
                </c:pt>
                <c:pt idx="6">
                  <c:v>22316</c:v>
                </c:pt>
                <c:pt idx="7">
                  <c:v>21082</c:v>
                </c:pt>
                <c:pt idx="8">
                  <c:v>21651</c:v>
                </c:pt>
                <c:pt idx="9">
                  <c:v>20217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5-49FD-9375-BA1F49538649}"/>
            </c:ext>
          </c:extLst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'1.2'!$B$5:$K$5</c:f>
              <c:numCache>
                <c:formatCode>_-* #,##0_-;\-* #,##0_-;_-* "-"??_-;_-@_-</c:formatCode>
                <c:ptCount val="10"/>
                <c:pt idx="0">
                  <c:v>19002</c:v>
                </c:pt>
                <c:pt idx="1">
                  <c:v>19838</c:v>
                </c:pt>
                <c:pt idx="2">
                  <c:v>19298</c:v>
                </c:pt>
                <c:pt idx="3">
                  <c:v>20144</c:v>
                </c:pt>
                <c:pt idx="4">
                  <c:v>19449</c:v>
                </c:pt>
                <c:pt idx="5">
                  <c:v>19843</c:v>
                </c:pt>
                <c:pt idx="6">
                  <c:v>17131</c:v>
                </c:pt>
                <c:pt idx="7">
                  <c:v>18566</c:v>
                </c:pt>
                <c:pt idx="8">
                  <c:v>23406</c:v>
                </c:pt>
                <c:pt idx="9">
                  <c:v>23067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5-49FD-9375-BA1F49538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41824"/>
        <c:axId val="286147712"/>
      </c:lineChart>
      <c:catAx>
        <c:axId val="2861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7712"/>
        <c:crosses val="autoZero"/>
        <c:auto val="1"/>
        <c:lblAlgn val="ctr"/>
        <c:lblOffset val="100"/>
        <c:noMultiLvlLbl val="0"/>
      </c:catAx>
      <c:valAx>
        <c:axId val="28614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'1.3'!$B$4:$K$4</c:f>
              <c:numCache>
                <c:formatCode>_-* #,##0_-;\-* #,##0_-;_-* "-"??_-;_-@_-</c:formatCode>
                <c:ptCount val="10"/>
                <c:pt idx="0">
                  <c:v>178148</c:v>
                </c:pt>
                <c:pt idx="1">
                  <c:v>189368</c:v>
                </c:pt>
                <c:pt idx="2">
                  <c:v>196617</c:v>
                </c:pt>
                <c:pt idx="3">
                  <c:v>205827</c:v>
                </c:pt>
                <c:pt idx="4">
                  <c:v>217681</c:v>
                </c:pt>
                <c:pt idx="5">
                  <c:v>225871</c:v>
                </c:pt>
                <c:pt idx="6">
                  <c:v>232034</c:v>
                </c:pt>
                <c:pt idx="7">
                  <c:v>243102</c:v>
                </c:pt>
                <c:pt idx="8">
                  <c:v>256193</c:v>
                </c:pt>
                <c:pt idx="9">
                  <c:v>263075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8-4369-A440-1531B079B47C}"/>
            </c:ext>
          </c:extLst>
        </c:ser>
        <c:ser>
          <c:idx val="1"/>
          <c:order val="1"/>
          <c:tx>
            <c:strRef>
              <c:f>'1.3'!$A$5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'1.3'!$B$5:$K$5</c:f>
              <c:numCache>
                <c:formatCode>_-* #,##0_-;\-* #,##0_-;_-* "-"??_-;_-@_-</c:formatCode>
                <c:ptCount val="10"/>
                <c:pt idx="0">
                  <c:v>128083</c:v>
                </c:pt>
                <c:pt idx="1">
                  <c:v>138637</c:v>
                </c:pt>
                <c:pt idx="2">
                  <c:v>151013</c:v>
                </c:pt>
                <c:pt idx="3">
                  <c:v>164344</c:v>
                </c:pt>
                <c:pt idx="4">
                  <c:v>175206</c:v>
                </c:pt>
                <c:pt idx="5">
                  <c:v>188831</c:v>
                </c:pt>
                <c:pt idx="6">
                  <c:v>195007</c:v>
                </c:pt>
                <c:pt idx="7">
                  <c:v>211680</c:v>
                </c:pt>
                <c:pt idx="8">
                  <c:v>230321</c:v>
                </c:pt>
                <c:pt idx="9">
                  <c:v>229245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8-4369-A440-1531B079B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354816"/>
        <c:axId val="286360704"/>
      </c:lineChart>
      <c:catAx>
        <c:axId val="286354816"/>
        <c:scaling>
          <c:orientation val="minMax"/>
        </c:scaling>
        <c:delete val="0"/>
        <c:axPos val="b"/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60704"/>
        <c:crosses val="autoZero"/>
        <c:auto val="1"/>
        <c:lblAlgn val="ctr"/>
        <c:lblOffset val="100"/>
        <c:noMultiLvlLbl val="0"/>
      </c:catAx>
      <c:valAx>
        <c:axId val="28636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Foreign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'1.4'!$B$14:$K$14</c:f>
              <c:numCache>
                <c:formatCode>0.0%</c:formatCode>
                <c:ptCount val="10"/>
                <c:pt idx="0">
                  <c:v>0.50691898150775905</c:v>
                </c:pt>
                <c:pt idx="1">
                  <c:v>0.4996764440672572</c:v>
                </c:pt>
                <c:pt idx="2">
                  <c:v>0.48394512457949157</c:v>
                </c:pt>
                <c:pt idx="3">
                  <c:v>0.46843991243766298</c:v>
                </c:pt>
                <c:pt idx="4">
                  <c:v>0.46300324548199323</c:v>
                </c:pt>
                <c:pt idx="5">
                  <c:v>0.45504539961459323</c:v>
                </c:pt>
                <c:pt idx="6">
                  <c:v>0.45280418474260387</c:v>
                </c:pt>
                <c:pt idx="7">
                  <c:v>0.44073955680970595</c:v>
                </c:pt>
                <c:pt idx="8">
                  <c:v>0.4376802819201045</c:v>
                </c:pt>
                <c:pt idx="9">
                  <c:v>0.44795242995065726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D-4889-B593-1CFD5612A4A1}"/>
            </c:ext>
          </c:extLst>
        </c:ser>
        <c:ser>
          <c:idx val="1"/>
          <c:order val="1"/>
          <c:tx>
            <c:strRef>
              <c:f>'1.4'!$A$15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0_ ;\-0\ 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'1.4'!$B$15:$K$15</c:f>
              <c:numCache>
                <c:formatCode>0.0%</c:formatCode>
                <c:ptCount val="10"/>
                <c:pt idx="0">
                  <c:v>0.49308101849224095</c:v>
                </c:pt>
                <c:pt idx="1">
                  <c:v>0.5003235559327428</c:v>
                </c:pt>
                <c:pt idx="2">
                  <c:v>0.51605487542050843</c:v>
                </c:pt>
                <c:pt idx="3">
                  <c:v>0.53156008756233708</c:v>
                </c:pt>
                <c:pt idx="4">
                  <c:v>0.53699675451800677</c:v>
                </c:pt>
                <c:pt idx="5">
                  <c:v>0.54495460038540677</c:v>
                </c:pt>
                <c:pt idx="6">
                  <c:v>0.54719581525739613</c:v>
                </c:pt>
                <c:pt idx="7">
                  <c:v>0.559260443190294</c:v>
                </c:pt>
                <c:pt idx="8">
                  <c:v>0.56231971807989556</c:v>
                </c:pt>
                <c:pt idx="9">
                  <c:v>0.55204757004934268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D-4889-B593-1CFD5612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384128"/>
        <c:axId val="286385664"/>
      </c:barChart>
      <c:catAx>
        <c:axId val="286384128"/>
        <c:scaling>
          <c:orientation val="minMax"/>
        </c:scaling>
        <c:delete val="0"/>
        <c:axPos val="b"/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5664"/>
        <c:crosses val="autoZero"/>
        <c:auto val="1"/>
        <c:lblAlgn val="ctr"/>
        <c:lblOffset val="100"/>
        <c:noMultiLvlLbl val="0"/>
      </c:catAx>
      <c:valAx>
        <c:axId val="28638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97133</xdr:colOff>
      <xdr:row>9</xdr:row>
      <xdr:rowOff>81624</xdr:rowOff>
    </xdr:from>
    <xdr:to>
      <xdr:col>11</xdr:col>
      <xdr:colOff>706733</xdr:colOff>
      <xdr:row>28</xdr:row>
      <xdr:rowOff>10188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146C60-D3AC-4A73-BE07-8BA99F630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10</xdr:row>
      <xdr:rowOff>128587</xdr:rowOff>
    </xdr:from>
    <xdr:to>
      <xdr:col>9</xdr:col>
      <xdr:colOff>357187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E9CBB-68A6-462C-8F86-58957D9B9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2224087</xdr:colOff>
      <xdr:row>7</xdr:row>
      <xdr:rowOff>138112</xdr:rowOff>
    </xdr:from>
    <xdr:to>
      <xdr:col>7</xdr:col>
      <xdr:colOff>390525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E2D3-7028-4C23-B44C-E145AC9C9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2214562</xdr:colOff>
      <xdr:row>8</xdr:row>
      <xdr:rowOff>33337</xdr:rowOff>
    </xdr:from>
    <xdr:to>
      <xdr:col>10</xdr:col>
      <xdr:colOff>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08EAE-767F-4C36-8F68-6306DC652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290512</xdr:colOff>
      <xdr:row>7</xdr:row>
      <xdr:rowOff>176211</xdr:rowOff>
    </xdr:from>
    <xdr:to>
      <xdr:col>10</xdr:col>
      <xdr:colOff>571500</xdr:colOff>
      <xdr:row>23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01FDA-4A9A-49D0-95CF-99F37EF27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23</xdr:row>
      <xdr:rowOff>190499</xdr:rowOff>
    </xdr:from>
    <xdr:to>
      <xdr:col>22</xdr:col>
      <xdr:colOff>600075</xdr:colOff>
      <xdr:row>43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A28990-526D-4362-8747-E0F8D8EBC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323850</xdr:colOff>
      <xdr:row>8</xdr:row>
      <xdr:rowOff>171450</xdr:rowOff>
    </xdr:from>
    <xdr:to>
      <xdr:col>21</xdr:col>
      <xdr:colOff>19050</xdr:colOff>
      <xdr:row>23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710087-95CF-41F3-9A26-676A59544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942975</xdr:colOff>
      <xdr:row>12</xdr:row>
      <xdr:rowOff>168275</xdr:rowOff>
    </xdr:from>
    <xdr:to>
      <xdr:col>8</xdr:col>
      <xdr:colOff>377825</xdr:colOff>
      <xdr:row>27</xdr:row>
      <xdr:rowOff>149225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0D041BD-D9C5-F992-EF52-5C04D4A60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339725</xdr:colOff>
      <xdr:row>23</xdr:row>
      <xdr:rowOff>85725</xdr:rowOff>
    </xdr:from>
    <xdr:to>
      <xdr:col>10</xdr:col>
      <xdr:colOff>117475</xdr:colOff>
      <xdr:row>38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04643F-4A13-2FD3-EB64-C77322764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593725</xdr:colOff>
      <xdr:row>24</xdr:row>
      <xdr:rowOff>15875</xdr:rowOff>
    </xdr:from>
    <xdr:to>
      <xdr:col>11</xdr:col>
      <xdr:colOff>473075</xdr:colOff>
      <xdr:row>38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96853F-F392-3E96-857E-6ABEA0756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2527299</xdr:colOff>
      <xdr:row>12</xdr:row>
      <xdr:rowOff>0</xdr:rowOff>
    </xdr:from>
    <xdr:to>
      <xdr:col>11</xdr:col>
      <xdr:colOff>304799</xdr:colOff>
      <xdr:row>29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94345F-5CF7-4EE4-90D5-6A44D888D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22</xdr:row>
      <xdr:rowOff>0</xdr:rowOff>
    </xdr:from>
    <xdr:to>
      <xdr:col>21</xdr:col>
      <xdr:colOff>485775</xdr:colOff>
      <xdr:row>36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5EE75E-FEA6-4CDE-B237-445BF5EF7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31</xdr:row>
      <xdr:rowOff>9525</xdr:rowOff>
    </xdr:from>
    <xdr:to>
      <xdr:col>3</xdr:col>
      <xdr:colOff>619125</xdr:colOff>
      <xdr:row>45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79AB75-0B79-463D-9ED3-3D22B894A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377825</xdr:colOff>
      <xdr:row>31</xdr:row>
      <xdr:rowOff>15875</xdr:rowOff>
    </xdr:from>
    <xdr:to>
      <xdr:col>10</xdr:col>
      <xdr:colOff>301624</xdr:colOff>
      <xdr:row>45</xdr:row>
      <xdr:rowOff>53974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9E8A92-0154-4A44-B37B-3C4CDDE31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638175</xdr:colOff>
      <xdr:row>13</xdr:row>
      <xdr:rowOff>7301</xdr:rowOff>
    </xdr:from>
    <xdr:to>
      <xdr:col>20</xdr:col>
      <xdr:colOff>271145</xdr:colOff>
      <xdr:row>32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4ACBFE-A212-4A9D-8B19-233007B3F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13</xdr:row>
      <xdr:rowOff>23812</xdr:rowOff>
    </xdr:from>
    <xdr:to>
      <xdr:col>6</xdr:col>
      <xdr:colOff>228599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C9DE20-8BF1-43DF-9441-E777DF3AC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552448</xdr:colOff>
      <xdr:row>12</xdr:row>
      <xdr:rowOff>185736</xdr:rowOff>
    </xdr:from>
    <xdr:to>
      <xdr:col>14</xdr:col>
      <xdr:colOff>28575</xdr:colOff>
      <xdr:row>32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CE6EC9-D19A-4FDC-B9B4-C65DC5412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507547</xdr:colOff>
      <xdr:row>0</xdr:row>
      <xdr:rowOff>162831</xdr:rowOff>
    </xdr:from>
    <xdr:to>
      <xdr:col>19</xdr:col>
      <xdr:colOff>14061</xdr:colOff>
      <xdr:row>15</xdr:row>
      <xdr:rowOff>143780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6C1025-0EF4-4D20-A9EE-18FB51C0B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250916</xdr:colOff>
      <xdr:row>2</xdr:row>
      <xdr:rowOff>64498</xdr:rowOff>
    </xdr:from>
    <xdr:to>
      <xdr:col>25</xdr:col>
      <xdr:colOff>536938</xdr:colOff>
      <xdr:row>17</xdr:row>
      <xdr:rowOff>86269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D22E32-AC7A-406F-898A-1CD12C838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85725</xdr:colOff>
      <xdr:row>16</xdr:row>
      <xdr:rowOff>180430</xdr:rowOff>
    </xdr:from>
    <xdr:to>
      <xdr:col>19</xdr:col>
      <xdr:colOff>315776</xdr:colOff>
      <xdr:row>36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48D9C1-F433-452F-B84E-2BD232213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544774</xdr:colOff>
      <xdr:row>0</xdr:row>
      <xdr:rowOff>155088</xdr:rowOff>
    </xdr:from>
    <xdr:to>
      <xdr:col>26</xdr:col>
      <xdr:colOff>571444</xdr:colOff>
      <xdr:row>19</xdr:row>
      <xdr:rowOff>29358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D43204-6CFF-4AF4-B624-2881D6C25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852487</xdr:colOff>
      <xdr:row>20</xdr:row>
      <xdr:rowOff>1587</xdr:rowOff>
    </xdr:from>
    <xdr:to>
      <xdr:col>8</xdr:col>
      <xdr:colOff>319087</xdr:colOff>
      <xdr:row>34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968116-86B8-4342-BC76-B80BD7315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413384</xdr:colOff>
      <xdr:row>11</xdr:row>
      <xdr:rowOff>160020</xdr:rowOff>
    </xdr:from>
    <xdr:to>
      <xdr:col>15</xdr:col>
      <xdr:colOff>410209</xdr:colOff>
      <xdr:row>26</xdr:row>
      <xdr:rowOff>130175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DB4DFD-49AF-440D-A75C-EB2140EC9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22225</xdr:colOff>
      <xdr:row>8</xdr:row>
      <xdr:rowOff>136525</xdr:rowOff>
    </xdr:from>
    <xdr:to>
      <xdr:col>23</xdr:col>
      <xdr:colOff>327025</xdr:colOff>
      <xdr:row>23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D6D423-19EE-4631-9737-09A2C448F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1910325</xdr:colOff>
      <xdr:row>9</xdr:row>
      <xdr:rowOff>15935</xdr:rowOff>
    </xdr:from>
    <xdr:to>
      <xdr:col>7</xdr:col>
      <xdr:colOff>71693</xdr:colOff>
      <xdr:row>28</xdr:row>
      <xdr:rowOff>112661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B743E0-7608-459C-B43E-4B8ED0EC0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463549</xdr:colOff>
      <xdr:row>7</xdr:row>
      <xdr:rowOff>63500</xdr:rowOff>
    </xdr:from>
    <xdr:to>
      <xdr:col>8</xdr:col>
      <xdr:colOff>444500</xdr:colOff>
      <xdr:row>20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16E02-32A1-41E4-9B46-9728FAB78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500062</xdr:colOff>
      <xdr:row>11</xdr:row>
      <xdr:rowOff>61912</xdr:rowOff>
    </xdr:from>
    <xdr:to>
      <xdr:col>10</xdr:col>
      <xdr:colOff>361950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235E8-42D7-44CA-ACF0-083143D9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150813</xdr:colOff>
      <xdr:row>10</xdr:row>
      <xdr:rowOff>134937</xdr:rowOff>
    </xdr:from>
    <xdr:to>
      <xdr:col>11</xdr:col>
      <xdr:colOff>12701</xdr:colOff>
      <xdr:row>25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8E1D7-5943-4C5B-8AED-3A7146EF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10</xdr:row>
      <xdr:rowOff>61912</xdr:rowOff>
    </xdr:from>
    <xdr:to>
      <xdr:col>12</xdr:col>
      <xdr:colOff>304799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4DF68-49A5-4AAA-AF81-FE3DDAF3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831850</xdr:colOff>
      <xdr:row>19</xdr:row>
      <xdr:rowOff>165100</xdr:rowOff>
    </xdr:from>
    <xdr:to>
      <xdr:col>5</xdr:col>
      <xdr:colOff>590550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4274FF-D8CA-4F25-9FE6-F793D8FB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695325</xdr:colOff>
      <xdr:row>19</xdr:row>
      <xdr:rowOff>158749</xdr:rowOff>
    </xdr:from>
    <xdr:to>
      <xdr:col>12</xdr:col>
      <xdr:colOff>1000125</xdr:colOff>
      <xdr:row>34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52F3EB-3B62-453E-B1E2-94A30A371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18</xdr:row>
      <xdr:rowOff>142876</xdr:rowOff>
    </xdr:from>
    <xdr:to>
      <xdr:col>15</xdr:col>
      <xdr:colOff>0</xdr:colOff>
      <xdr:row>34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A99AA-262E-48CD-A1E7-BB3FD5CC4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361949</xdr:colOff>
      <xdr:row>18</xdr:row>
      <xdr:rowOff>133349</xdr:rowOff>
    </xdr:from>
    <xdr:to>
      <xdr:col>9</xdr:col>
      <xdr:colOff>314325</xdr:colOff>
      <xdr:row>34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FE2E00-AC7A-4B88-9FBE-500DD0C78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0B81-F08D-4F45-9444-355DA8F16EA9}">
  <sheetPr>
    <tabColor rgb="FF00B050"/>
  </sheetPr>
  <dimension ref="A1:M9"/>
  <sheetViews>
    <sheetView zoomScale="91" zoomScaleNormal="91" workbookViewId="0">
      <selection activeCell="K8" sqref="K8:K9"/>
    </sheetView>
  </sheetViews>
  <sheetFormatPr defaultRowHeight="15" x14ac:dyDescent="0.25"/>
  <cols>
    <col min="1" max="1" width="40.5703125" customWidth="1"/>
    <col min="2" max="11" width="11.5703125" bestFit="1" customWidth="1"/>
    <col min="12" max="12" width="10.5703125" customWidth="1"/>
  </cols>
  <sheetData>
    <row r="1" spans="1:13" x14ac:dyDescent="0.25">
      <c r="B1" s="1" t="s">
        <v>145</v>
      </c>
    </row>
    <row r="2" spans="1:13" x14ac:dyDescent="0.25">
      <c r="B2" s="1"/>
    </row>
    <row r="3" spans="1:13" ht="60" x14ac:dyDescent="0.25">
      <c r="A3" s="4"/>
      <c r="B3" s="159" t="s">
        <v>0</v>
      </c>
      <c r="C3" s="159" t="s">
        <v>1</v>
      </c>
      <c r="D3" s="159" t="s">
        <v>2</v>
      </c>
      <c r="E3" s="159" t="s">
        <v>104</v>
      </c>
      <c r="F3" s="159" t="s">
        <v>105</v>
      </c>
      <c r="G3" s="159" t="s">
        <v>106</v>
      </c>
      <c r="H3" s="159" t="s">
        <v>28</v>
      </c>
      <c r="I3" s="159" t="s">
        <v>110</v>
      </c>
      <c r="J3" s="159" t="s">
        <v>111</v>
      </c>
      <c r="K3" s="159" t="s">
        <v>177</v>
      </c>
      <c r="L3" s="40" t="s">
        <v>117</v>
      </c>
      <c r="M3" s="40" t="s">
        <v>118</v>
      </c>
    </row>
    <row r="4" spans="1:13" x14ac:dyDescent="0.25">
      <c r="A4" s="3" t="s">
        <v>39</v>
      </c>
      <c r="B4" s="15">
        <v>306231</v>
      </c>
      <c r="C4" s="15">
        <v>328005</v>
      </c>
      <c r="D4" s="15">
        <v>347630</v>
      </c>
      <c r="E4" s="15">
        <v>370171</v>
      </c>
      <c r="F4" s="15">
        <v>392887</v>
      </c>
      <c r="G4" s="15">
        <v>414702</v>
      </c>
      <c r="H4" s="15">
        <v>427041</v>
      </c>
      <c r="I4" s="15">
        <v>454782</v>
      </c>
      <c r="J4" s="15">
        <v>486514</v>
      </c>
      <c r="K4" s="15">
        <v>492320</v>
      </c>
      <c r="L4" s="15">
        <f>K4-J4</f>
        <v>5806</v>
      </c>
      <c r="M4" s="22">
        <f>L4/J4</f>
        <v>1.1933880628306689E-2</v>
      </c>
    </row>
    <row r="5" spans="1:13" x14ac:dyDescent="0.25">
      <c r="A5" s="3" t="s">
        <v>36</v>
      </c>
      <c r="B5" s="15">
        <v>38910</v>
      </c>
      <c r="C5" s="15">
        <v>40813</v>
      </c>
      <c r="D5" s="15">
        <v>40410</v>
      </c>
      <c r="E5" s="15">
        <v>40765</v>
      </c>
      <c r="F5" s="15">
        <v>41910</v>
      </c>
      <c r="G5" s="15">
        <v>42762</v>
      </c>
      <c r="H5" s="15">
        <v>39447</v>
      </c>
      <c r="I5" s="15">
        <v>39648</v>
      </c>
      <c r="J5" s="15">
        <v>45057</v>
      </c>
      <c r="K5" s="15">
        <v>43284</v>
      </c>
      <c r="L5" s="15">
        <f>K5-J5</f>
        <v>-1773</v>
      </c>
      <c r="M5" s="22">
        <f>L5/J5</f>
        <v>-3.9350156468473264E-2</v>
      </c>
    </row>
    <row r="6" spans="1:13" x14ac:dyDescent="0.25">
      <c r="A6" s="3" t="s">
        <v>48</v>
      </c>
      <c r="B6" s="15">
        <f>B4+B5</f>
        <v>345141</v>
      </c>
      <c r="C6" s="15">
        <f t="shared" ref="C6:K6" si="0">C4+C5</f>
        <v>368818</v>
      </c>
      <c r="D6" s="15">
        <f t="shared" si="0"/>
        <v>388040</v>
      </c>
      <c r="E6" s="15">
        <f t="shared" si="0"/>
        <v>410936</v>
      </c>
      <c r="F6" s="15">
        <f t="shared" si="0"/>
        <v>434797</v>
      </c>
      <c r="G6" s="15">
        <f t="shared" si="0"/>
        <v>457464</v>
      </c>
      <c r="H6" s="15">
        <f t="shared" si="0"/>
        <v>466488</v>
      </c>
      <c r="I6" s="15">
        <f t="shared" si="0"/>
        <v>494430</v>
      </c>
      <c r="J6" s="15">
        <f t="shared" si="0"/>
        <v>531571</v>
      </c>
      <c r="K6" s="15">
        <f t="shared" si="0"/>
        <v>535604</v>
      </c>
      <c r="L6" s="15">
        <f>K6-J6</f>
        <v>4033</v>
      </c>
      <c r="M6" s="22">
        <f>L6/J6</f>
        <v>7.5869451117536509E-3</v>
      </c>
    </row>
    <row r="8" spans="1:13" x14ac:dyDescent="0.25">
      <c r="K8" s="12"/>
    </row>
    <row r="9" spans="1:13" x14ac:dyDescent="0.25">
      <c r="K9" s="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CE22-F369-4C0F-BCAE-0E23527617C3}">
  <sheetPr>
    <tabColor rgb="FF00B050"/>
  </sheetPr>
  <dimension ref="A1:O16"/>
  <sheetViews>
    <sheetView workbookViewId="0">
      <selection activeCell="M19" sqref="M19"/>
    </sheetView>
  </sheetViews>
  <sheetFormatPr defaultRowHeight="15" x14ac:dyDescent="0.25"/>
  <cols>
    <col min="1" max="1" width="28" customWidth="1"/>
    <col min="12" max="12" width="11.85546875" customWidth="1"/>
    <col min="13" max="13" width="27.85546875" customWidth="1"/>
    <col min="14" max="14" width="29.42578125" customWidth="1"/>
    <col min="23" max="23" width="10.42578125" customWidth="1"/>
  </cols>
  <sheetData>
    <row r="1" spans="1:15" x14ac:dyDescent="0.25">
      <c r="A1" s="1" t="s">
        <v>133</v>
      </c>
    </row>
    <row r="2" spans="1:15" x14ac:dyDescent="0.25">
      <c r="A2" s="1"/>
      <c r="C2" s="33"/>
    </row>
    <row r="3" spans="1:15" x14ac:dyDescent="0.25">
      <c r="A3" s="41"/>
      <c r="B3" s="162">
        <v>2014</v>
      </c>
      <c r="C3" s="162">
        <v>2015</v>
      </c>
      <c r="D3" s="162">
        <v>2016</v>
      </c>
      <c r="E3" s="162">
        <v>2017</v>
      </c>
      <c r="F3" s="162">
        <v>2018</v>
      </c>
      <c r="G3" s="162">
        <v>2019</v>
      </c>
      <c r="H3" s="162">
        <v>2020</v>
      </c>
      <c r="I3" s="162">
        <v>2021</v>
      </c>
      <c r="J3" s="162">
        <v>2022</v>
      </c>
      <c r="K3" s="162">
        <v>2023</v>
      </c>
      <c r="L3" s="162" t="s">
        <v>117</v>
      </c>
      <c r="M3" s="36" t="s">
        <v>72</v>
      </c>
    </row>
    <row r="4" spans="1:15" x14ac:dyDescent="0.25">
      <c r="A4" s="41" t="s">
        <v>5</v>
      </c>
      <c r="B4" s="46">
        <v>21626</v>
      </c>
      <c r="C4" s="46">
        <v>22315</v>
      </c>
      <c r="D4" s="46">
        <v>22072</v>
      </c>
      <c r="E4" s="46">
        <v>23077</v>
      </c>
      <c r="F4" s="46">
        <v>23544</v>
      </c>
      <c r="G4" s="46">
        <v>23392</v>
      </c>
      <c r="H4" s="46">
        <v>22235</v>
      </c>
      <c r="I4" s="46">
        <v>21953</v>
      </c>
      <c r="J4" s="46">
        <v>24937</v>
      </c>
      <c r="K4" s="46">
        <v>22834</v>
      </c>
      <c r="L4" s="48">
        <v>5.5858688615555353E-2</v>
      </c>
      <c r="M4" s="47">
        <v>6.0576469754649587E-3</v>
      </c>
    </row>
    <row r="5" spans="1:15" x14ac:dyDescent="0.25">
      <c r="A5" s="41" t="s">
        <v>8</v>
      </c>
      <c r="B5" s="46">
        <v>17284</v>
      </c>
      <c r="C5" s="46">
        <v>18498</v>
      </c>
      <c r="D5" s="46">
        <v>18338</v>
      </c>
      <c r="E5" s="46">
        <v>17688</v>
      </c>
      <c r="F5" s="46">
        <v>18366</v>
      </c>
      <c r="G5" s="46">
        <v>19370</v>
      </c>
      <c r="H5" s="46">
        <v>17212</v>
      </c>
      <c r="I5" s="46">
        <v>17695</v>
      </c>
      <c r="J5" s="46">
        <v>20120</v>
      </c>
      <c r="K5" s="46">
        <v>20450</v>
      </c>
      <c r="L5" s="48">
        <v>0.18317519092802592</v>
      </c>
      <c r="M5" s="47">
        <v>1.8864807624739521E-2</v>
      </c>
    </row>
    <row r="6" spans="1:15" x14ac:dyDescent="0.25">
      <c r="A6" s="41" t="s">
        <v>52</v>
      </c>
      <c r="B6" s="46">
        <v>38910</v>
      </c>
      <c r="C6" s="46">
        <v>40813</v>
      </c>
      <c r="D6" s="46">
        <v>40410</v>
      </c>
      <c r="E6" s="46">
        <v>40765</v>
      </c>
      <c r="F6" s="46">
        <v>41910</v>
      </c>
      <c r="G6" s="46">
        <v>42762</v>
      </c>
      <c r="H6" s="46">
        <v>39447</v>
      </c>
      <c r="I6" s="46">
        <v>39648</v>
      </c>
      <c r="J6" s="46">
        <v>45057</v>
      </c>
      <c r="K6" s="46">
        <v>43284</v>
      </c>
      <c r="L6" s="48">
        <v>0.11241326137239784</v>
      </c>
      <c r="M6" s="47">
        <v>1.1907195638697576E-2</v>
      </c>
    </row>
    <row r="8" spans="1:15" x14ac:dyDescent="0.25">
      <c r="A8" s="4" t="s">
        <v>5</v>
      </c>
      <c r="B8" s="22">
        <v>0.55579542534052939</v>
      </c>
      <c r="C8" s="22">
        <v>0.54676206110798031</v>
      </c>
      <c r="D8" s="22">
        <v>0.54620143528829501</v>
      </c>
      <c r="E8" s="22">
        <v>0.5660983686986385</v>
      </c>
      <c r="F8" s="22">
        <v>0.56177523264137441</v>
      </c>
      <c r="G8" s="22">
        <v>0.54702773490482204</v>
      </c>
      <c r="H8" s="22">
        <v>0.56366770603594696</v>
      </c>
      <c r="I8" s="22">
        <v>0.5536975383373689</v>
      </c>
      <c r="J8" s="22">
        <v>0.55345451317220407</v>
      </c>
      <c r="K8" s="22">
        <v>0.52753904445060529</v>
      </c>
      <c r="L8" s="17"/>
    </row>
    <row r="9" spans="1:15" x14ac:dyDescent="0.25">
      <c r="A9" s="4" t="s">
        <v>8</v>
      </c>
      <c r="B9" s="22">
        <v>0.44420457465947055</v>
      </c>
      <c r="C9" s="22">
        <v>0.45323793889201969</v>
      </c>
      <c r="D9" s="22">
        <v>0.45379856471170504</v>
      </c>
      <c r="E9" s="22">
        <v>0.43390163130136145</v>
      </c>
      <c r="F9" s="22">
        <v>0.43822476735862564</v>
      </c>
      <c r="G9" s="22">
        <v>0.45297226509517796</v>
      </c>
      <c r="H9" s="22">
        <v>0.43633229396405304</v>
      </c>
      <c r="I9" s="22">
        <v>0.44630246166263116</v>
      </c>
      <c r="J9" s="22">
        <v>0.44654548682779588</v>
      </c>
      <c r="K9" s="22">
        <v>0.47246095554939471</v>
      </c>
      <c r="L9" s="17"/>
    </row>
    <row r="11" spans="1:15" x14ac:dyDescent="0.25">
      <c r="M11" s="71"/>
    </row>
    <row r="16" spans="1:15" x14ac:dyDescent="0.25">
      <c r="N16" s="32"/>
      <c r="O16" s="3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7A06-8553-492F-B29D-C30ED16CDBBE}">
  <sheetPr>
    <tabColor rgb="FF00B050"/>
  </sheetPr>
  <dimension ref="A1:U9"/>
  <sheetViews>
    <sheetView workbookViewId="0">
      <selection activeCell="M18" sqref="M18"/>
    </sheetView>
  </sheetViews>
  <sheetFormatPr defaultRowHeight="15" x14ac:dyDescent="0.25"/>
  <cols>
    <col min="1" max="1" width="18.42578125" customWidth="1"/>
    <col min="2" max="2" width="7.28515625" customWidth="1"/>
    <col min="3" max="3" width="9.7109375" customWidth="1"/>
    <col min="4" max="4" width="12" customWidth="1"/>
    <col min="5" max="5" width="8.7109375" customWidth="1"/>
    <col min="6" max="6" width="9.140625" customWidth="1"/>
    <col min="7" max="7" width="10.42578125" customWidth="1"/>
    <col min="8" max="8" width="9.42578125" customWidth="1"/>
    <col min="9" max="9" width="7.85546875" customWidth="1"/>
    <col min="10" max="10" width="7.28515625" customWidth="1"/>
    <col min="11" max="11" width="7.140625" customWidth="1"/>
    <col min="12" max="12" width="10.42578125" customWidth="1"/>
    <col min="13" max="13" width="21.42578125" customWidth="1"/>
    <col min="14" max="14" width="12" customWidth="1"/>
    <col min="15" max="15" width="18.7109375" customWidth="1"/>
  </cols>
  <sheetData>
    <row r="1" spans="1:21" x14ac:dyDescent="0.25">
      <c r="A1" s="1" t="s">
        <v>134</v>
      </c>
    </row>
    <row r="3" spans="1:21" x14ac:dyDescent="0.25">
      <c r="A3" s="3" t="s">
        <v>47</v>
      </c>
      <c r="B3" s="162">
        <v>2014</v>
      </c>
      <c r="C3" s="162">
        <v>2015</v>
      </c>
      <c r="D3" s="162">
        <v>2016</v>
      </c>
      <c r="E3" s="162">
        <v>2017</v>
      </c>
      <c r="F3" s="162">
        <v>2018</v>
      </c>
      <c r="G3" s="162">
        <v>2019</v>
      </c>
      <c r="H3" s="162">
        <v>2020</v>
      </c>
      <c r="I3" s="162">
        <v>2021</v>
      </c>
      <c r="J3" s="162">
        <v>2022</v>
      </c>
      <c r="K3" s="162">
        <v>2023</v>
      </c>
      <c r="L3" s="3" t="s">
        <v>122</v>
      </c>
      <c r="M3" s="3" t="s">
        <v>129</v>
      </c>
      <c r="N3" s="3" t="s">
        <v>117</v>
      </c>
      <c r="O3" s="3" t="s">
        <v>118</v>
      </c>
    </row>
    <row r="4" spans="1:21" x14ac:dyDescent="0.25">
      <c r="A4" s="4" t="s">
        <v>37</v>
      </c>
      <c r="B4" s="163">
        <v>32152</v>
      </c>
      <c r="C4" s="163">
        <v>36868</v>
      </c>
      <c r="D4" s="163">
        <v>36451</v>
      </c>
      <c r="E4" s="163">
        <v>40111</v>
      </c>
      <c r="F4" s="163">
        <v>39292</v>
      </c>
      <c r="G4" s="163">
        <v>40632</v>
      </c>
      <c r="H4" s="163">
        <v>38627</v>
      </c>
      <c r="I4" s="163">
        <v>52908</v>
      </c>
      <c r="J4" s="163">
        <v>55260</v>
      </c>
      <c r="K4" s="163">
        <v>30004</v>
      </c>
      <c r="L4" s="70">
        <f>K4-J4</f>
        <v>-25256</v>
      </c>
      <c r="M4" s="13">
        <f>L4/J4</f>
        <v>-0.45703944987332612</v>
      </c>
      <c r="N4" s="4">
        <f>K4-B4</f>
        <v>-2148</v>
      </c>
      <c r="O4" s="48">
        <f>N4/B4</f>
        <v>-6.6807663597909933E-2</v>
      </c>
    </row>
    <row r="5" spans="1:21" x14ac:dyDescent="0.25">
      <c r="A5" s="4" t="s">
        <v>38</v>
      </c>
      <c r="B5" s="70">
        <v>-15421</v>
      </c>
      <c r="C5" s="70">
        <v>-15094</v>
      </c>
      <c r="D5" s="70">
        <v>-16826</v>
      </c>
      <c r="E5" s="70">
        <v>-17570</v>
      </c>
      <c r="F5" s="70">
        <v>-16576</v>
      </c>
      <c r="G5" s="70">
        <v>-18817</v>
      </c>
      <c r="H5" s="70">
        <v>-26288</v>
      </c>
      <c r="I5" s="70">
        <v>-25167</v>
      </c>
      <c r="J5" s="70">
        <v>-23528</v>
      </c>
      <c r="K5" s="70">
        <v>-24198</v>
      </c>
      <c r="L5" s="4">
        <f>K5-J5</f>
        <v>-670</v>
      </c>
      <c r="M5" s="13">
        <f>L5/J5</f>
        <v>2.8476708602516151E-2</v>
      </c>
      <c r="N5" s="4">
        <f>K5-B5</f>
        <v>-8777</v>
      </c>
      <c r="O5" s="48">
        <f>N5/B5</f>
        <v>0.56915893910900717</v>
      </c>
    </row>
    <row r="6" spans="1:21" x14ac:dyDescent="0.25">
      <c r="A6" s="4" t="s">
        <v>53</v>
      </c>
      <c r="B6" s="70">
        <v>16731</v>
      </c>
      <c r="C6" s="70">
        <v>21774</v>
      </c>
      <c r="D6" s="70">
        <v>19625</v>
      </c>
      <c r="E6" s="70">
        <v>22541</v>
      </c>
      <c r="F6" s="70">
        <v>22716</v>
      </c>
      <c r="G6" s="70">
        <v>21815</v>
      </c>
      <c r="H6" s="70">
        <v>12339</v>
      </c>
      <c r="I6" s="70">
        <v>27741</v>
      </c>
      <c r="J6" s="70">
        <v>31732</v>
      </c>
      <c r="K6" s="70">
        <v>5806</v>
      </c>
      <c r="L6" s="4">
        <f>K6-J6</f>
        <v>-25926</v>
      </c>
      <c r="M6" s="13">
        <f>L6/J6</f>
        <v>-0.81703012731627378</v>
      </c>
      <c r="N6" s="4">
        <f>K6-B6</f>
        <v>-10925</v>
      </c>
      <c r="O6" s="48">
        <f>N6/B6</f>
        <v>-0.6529794991333453</v>
      </c>
    </row>
    <row r="9" spans="1:21" x14ac:dyDescent="0.25">
      <c r="U9" s="1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F74C-EC8C-41FE-903B-FB3F53FA44E0}">
  <sheetPr>
    <tabColor rgb="FF00B050"/>
  </sheetPr>
  <dimension ref="A1:O15"/>
  <sheetViews>
    <sheetView workbookViewId="0">
      <selection activeCell="M5" sqref="M5"/>
    </sheetView>
  </sheetViews>
  <sheetFormatPr defaultRowHeight="15" x14ac:dyDescent="0.25"/>
  <cols>
    <col min="1" max="1" width="33.42578125" customWidth="1"/>
    <col min="2" max="2" width="9.140625" customWidth="1"/>
    <col min="3" max="3" width="8.140625" customWidth="1"/>
    <col min="4" max="4" width="8.85546875" customWidth="1"/>
    <col min="5" max="5" width="7.28515625" customWidth="1"/>
    <col min="6" max="6" width="7" customWidth="1"/>
    <col min="7" max="7" width="6.85546875" customWidth="1"/>
    <col min="8" max="8" width="7.28515625" bestFit="1" customWidth="1"/>
    <col min="9" max="9" width="7.140625" customWidth="1"/>
    <col min="10" max="11" width="7" customWidth="1"/>
    <col min="13" max="13" width="17.85546875" customWidth="1"/>
    <col min="14" max="14" width="13" customWidth="1"/>
    <col min="15" max="15" width="19" customWidth="1"/>
    <col min="17" max="17" width="20.7109375" customWidth="1"/>
    <col min="18" max="18" width="24.140625" customWidth="1"/>
  </cols>
  <sheetData>
    <row r="1" spans="1:15" x14ac:dyDescent="0.25">
      <c r="A1" s="1" t="s">
        <v>135</v>
      </c>
    </row>
    <row r="3" spans="1:15" x14ac:dyDescent="0.25">
      <c r="A3" s="72" t="s">
        <v>24</v>
      </c>
      <c r="B3" s="120">
        <v>2014</v>
      </c>
      <c r="C3" s="120">
        <v>2015</v>
      </c>
      <c r="D3" s="120">
        <v>2016</v>
      </c>
      <c r="E3" s="120">
        <v>2017</v>
      </c>
      <c r="F3" s="120">
        <v>2018</v>
      </c>
      <c r="G3" s="120">
        <v>2019</v>
      </c>
      <c r="H3" s="120">
        <v>2020</v>
      </c>
      <c r="I3" s="120">
        <v>2021</v>
      </c>
      <c r="J3" s="120">
        <v>2022</v>
      </c>
      <c r="K3" s="120">
        <v>2023</v>
      </c>
      <c r="L3" s="3" t="s">
        <v>122</v>
      </c>
      <c r="M3" s="3" t="s">
        <v>129</v>
      </c>
      <c r="N3" s="3" t="s">
        <v>117</v>
      </c>
      <c r="O3" s="3" t="s">
        <v>118</v>
      </c>
    </row>
    <row r="4" spans="1:15" x14ac:dyDescent="0.25">
      <c r="A4" s="70" t="s">
        <v>37</v>
      </c>
      <c r="B4" s="70">
        <v>14720</v>
      </c>
      <c r="C4" s="70">
        <v>15952</v>
      </c>
      <c r="D4" s="70">
        <v>14564</v>
      </c>
      <c r="E4" s="70">
        <v>16125</v>
      </c>
      <c r="F4" s="70">
        <v>14534</v>
      </c>
      <c r="G4" s="70">
        <v>15566</v>
      </c>
      <c r="H4" s="70">
        <v>15982</v>
      </c>
      <c r="I4" s="70">
        <v>19863</v>
      </c>
      <c r="J4" s="70">
        <v>19863</v>
      </c>
      <c r="K4" s="70">
        <v>12493</v>
      </c>
      <c r="L4" s="4">
        <f>K4-J4</f>
        <v>-7370</v>
      </c>
      <c r="M4" s="13">
        <f>L4/J4</f>
        <v>-0.37104163520112771</v>
      </c>
      <c r="N4" s="4">
        <f>K4-B4</f>
        <v>-2227</v>
      </c>
      <c r="O4" s="48">
        <f>N4/B4</f>
        <v>-0.15129076086956522</v>
      </c>
    </row>
    <row r="5" spans="1:15" x14ac:dyDescent="0.25">
      <c r="A5" s="70" t="s">
        <v>38</v>
      </c>
      <c r="B5" s="70">
        <v>-7625</v>
      </c>
      <c r="C5" s="70">
        <v>-6526</v>
      </c>
      <c r="D5" s="70">
        <v>-8248</v>
      </c>
      <c r="E5" s="70">
        <v>-6906</v>
      </c>
      <c r="F5" s="70">
        <v>-6515</v>
      </c>
      <c r="G5" s="70">
        <v>-8829</v>
      </c>
      <c r="H5" s="70">
        <v>-14111</v>
      </c>
      <c r="I5" s="70">
        <v>-8881</v>
      </c>
      <c r="J5" s="70">
        <v>-9621</v>
      </c>
      <c r="K5" s="70">
        <v>-7505</v>
      </c>
      <c r="L5" s="4">
        <f>K5-J5</f>
        <v>2116</v>
      </c>
      <c r="M5" s="13">
        <f>L5/J5</f>
        <v>-0.21993555763434156</v>
      </c>
      <c r="N5" s="4">
        <f>K5-B5</f>
        <v>120</v>
      </c>
      <c r="O5" s="48">
        <f>N5/B5</f>
        <v>-1.5737704918032787E-2</v>
      </c>
    </row>
    <row r="6" spans="1:15" x14ac:dyDescent="0.25">
      <c r="A6" s="70" t="s">
        <v>53</v>
      </c>
      <c r="B6" s="70">
        <v>7095</v>
      </c>
      <c r="C6" s="70">
        <v>9426</v>
      </c>
      <c r="D6" s="70">
        <v>6316</v>
      </c>
      <c r="E6" s="70">
        <v>9219</v>
      </c>
      <c r="F6" s="70">
        <v>8019</v>
      </c>
      <c r="G6" s="70">
        <v>6737</v>
      </c>
      <c r="H6" s="70">
        <v>1871</v>
      </c>
      <c r="I6" s="70">
        <v>10982</v>
      </c>
      <c r="J6" s="70">
        <v>10242</v>
      </c>
      <c r="K6" s="70">
        <v>4988</v>
      </c>
      <c r="L6" s="4">
        <f>K6-J6</f>
        <v>-5254</v>
      </c>
      <c r="M6" s="13">
        <f>L6/J6</f>
        <v>-0.51298574497168525</v>
      </c>
      <c r="N6" s="4">
        <f>K6-B6</f>
        <v>-2107</v>
      </c>
      <c r="O6" s="48">
        <f>N6/B6</f>
        <v>-0.29696969696969699</v>
      </c>
    </row>
    <row r="15" spans="1:15" x14ac:dyDescent="0.25">
      <c r="L15" s="7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465C-FC8D-4BCA-9AF0-775A7A3F3CA1}">
  <sheetPr>
    <tabColor rgb="FF00B050"/>
  </sheetPr>
  <dimension ref="A1:O26"/>
  <sheetViews>
    <sheetView workbookViewId="0">
      <selection activeCell="O11" sqref="O11"/>
    </sheetView>
  </sheetViews>
  <sheetFormatPr defaultRowHeight="15" x14ac:dyDescent="0.25"/>
  <cols>
    <col min="1" max="1" width="19.85546875" customWidth="1"/>
    <col min="2" max="2" width="9.42578125" customWidth="1"/>
    <col min="3" max="3" width="10" customWidth="1"/>
    <col min="4" max="4" width="8.140625" customWidth="1"/>
    <col min="5" max="5" width="9" customWidth="1"/>
    <col min="6" max="6" width="8" customWidth="1"/>
    <col min="7" max="7" width="8.140625" customWidth="1"/>
    <col min="8" max="8" width="9.5703125" customWidth="1"/>
    <col min="9" max="9" width="10.140625" customWidth="1"/>
    <col min="10" max="10" width="9.42578125" customWidth="1"/>
    <col min="11" max="11" width="10" customWidth="1"/>
    <col min="12" max="12" width="11.85546875" customWidth="1"/>
    <col min="13" max="13" width="14.85546875" customWidth="1"/>
    <col min="14" max="14" width="11.85546875" customWidth="1"/>
    <col min="15" max="15" width="17.85546875" customWidth="1"/>
  </cols>
  <sheetData>
    <row r="1" spans="1:15" x14ac:dyDescent="0.25">
      <c r="A1" s="1" t="s">
        <v>136</v>
      </c>
    </row>
    <row r="3" spans="1:15" ht="30" x14ac:dyDescent="0.25">
      <c r="A3" s="5" t="s">
        <v>3</v>
      </c>
      <c r="B3" s="120">
        <v>2014</v>
      </c>
      <c r="C3" s="120">
        <v>2015</v>
      </c>
      <c r="D3" s="120">
        <v>2016</v>
      </c>
      <c r="E3" s="120">
        <v>2017</v>
      </c>
      <c r="F3" s="120">
        <v>2018</v>
      </c>
      <c r="G3" s="120">
        <v>2019</v>
      </c>
      <c r="H3" s="120">
        <v>2020</v>
      </c>
      <c r="I3" s="120">
        <v>2021</v>
      </c>
      <c r="J3" s="120">
        <v>2022</v>
      </c>
      <c r="K3" s="120">
        <v>2023</v>
      </c>
      <c r="L3" s="161" t="s">
        <v>122</v>
      </c>
      <c r="M3" s="42" t="s">
        <v>129</v>
      </c>
      <c r="N3" s="42" t="s">
        <v>117</v>
      </c>
      <c r="O3" s="42" t="s">
        <v>118</v>
      </c>
    </row>
    <row r="4" spans="1:15" x14ac:dyDescent="0.25">
      <c r="A4" s="6" t="s">
        <v>34</v>
      </c>
      <c r="B4" s="15">
        <v>17432</v>
      </c>
      <c r="C4" s="15">
        <v>20916</v>
      </c>
      <c r="D4" s="15">
        <v>21887</v>
      </c>
      <c r="E4" s="15">
        <v>23986</v>
      </c>
      <c r="F4" s="15">
        <v>24758</v>
      </c>
      <c r="G4" s="15">
        <v>25066</v>
      </c>
      <c r="H4" s="15">
        <v>22645</v>
      </c>
      <c r="I4" s="15">
        <v>33045</v>
      </c>
      <c r="J4" s="15">
        <v>35397</v>
      </c>
      <c r="K4" s="15">
        <v>17511</v>
      </c>
      <c r="L4" s="50">
        <f>K4-J4</f>
        <v>-17886</v>
      </c>
      <c r="M4" s="48">
        <f>L4/J4</f>
        <v>-0.50529705907280276</v>
      </c>
      <c r="N4" s="50">
        <f>K4-B4</f>
        <v>79</v>
      </c>
      <c r="O4" s="48">
        <f>N4/B4</f>
        <v>4.5318953648462602E-3</v>
      </c>
    </row>
    <row r="5" spans="1:15" x14ac:dyDescent="0.25">
      <c r="A5" s="6" t="s">
        <v>35</v>
      </c>
      <c r="B5" s="15">
        <v>-7796</v>
      </c>
      <c r="C5" s="15">
        <v>-8568</v>
      </c>
      <c r="D5" s="15">
        <v>-8578</v>
      </c>
      <c r="E5" s="15">
        <v>-10664</v>
      </c>
      <c r="F5" s="15">
        <v>-10061</v>
      </c>
      <c r="G5" s="15">
        <v>-9988</v>
      </c>
      <c r="H5" s="15">
        <v>-12177</v>
      </c>
      <c r="I5" s="15">
        <v>-16286</v>
      </c>
      <c r="J5" s="15">
        <v>-13907</v>
      </c>
      <c r="K5" s="15">
        <v>-16693</v>
      </c>
      <c r="L5" s="50">
        <f>K5-J5</f>
        <v>-2786</v>
      </c>
      <c r="M5" s="48">
        <f>L5/J5</f>
        <v>0.20033076867764435</v>
      </c>
      <c r="N5" s="50">
        <f>K5-B5</f>
        <v>-8897</v>
      </c>
      <c r="O5" s="48">
        <f>N5/B5</f>
        <v>1.1412262698819908</v>
      </c>
    </row>
    <row r="6" spans="1:15" x14ac:dyDescent="0.25">
      <c r="A6" s="6" t="s">
        <v>54</v>
      </c>
      <c r="B6" s="15">
        <v>9636</v>
      </c>
      <c r="C6" s="15">
        <v>12348</v>
      </c>
      <c r="D6" s="15">
        <v>13309</v>
      </c>
      <c r="E6" s="15">
        <v>13322</v>
      </c>
      <c r="F6" s="15">
        <v>14697</v>
      </c>
      <c r="G6" s="15">
        <v>15078</v>
      </c>
      <c r="H6" s="15">
        <v>10468</v>
      </c>
      <c r="I6" s="15">
        <v>16759</v>
      </c>
      <c r="J6" s="15">
        <v>21490</v>
      </c>
      <c r="K6" s="15">
        <v>818</v>
      </c>
      <c r="L6" s="50">
        <f>K6-J6</f>
        <v>-20672</v>
      </c>
      <c r="M6" s="48">
        <f>L6/J6</f>
        <v>-0.96193578408562119</v>
      </c>
      <c r="N6" s="50">
        <f>K6-B6</f>
        <v>-8818</v>
      </c>
      <c r="O6" s="48">
        <f>N6/B6</f>
        <v>-0.9151100041511</v>
      </c>
    </row>
    <row r="26" ht="10.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335A-0638-47C8-B860-3CA9C019C0A1}">
  <sheetPr>
    <tabColor rgb="FF00B050"/>
    <pageSetUpPr fitToPage="1"/>
  </sheetPr>
  <dimension ref="A1:O45"/>
  <sheetViews>
    <sheetView workbookViewId="0">
      <selection activeCell="M19" sqref="M19"/>
    </sheetView>
  </sheetViews>
  <sheetFormatPr defaultRowHeight="15" x14ac:dyDescent="0.25"/>
  <cols>
    <col min="1" max="1" width="40.5703125" customWidth="1"/>
    <col min="2" max="2" width="19.7109375" customWidth="1"/>
    <col min="3" max="3" width="10.140625" customWidth="1"/>
    <col min="4" max="11" width="8.7109375" customWidth="1"/>
    <col min="12" max="12" width="12.28515625" customWidth="1"/>
    <col min="13" max="13" width="19" customWidth="1"/>
    <col min="14" max="14" width="12.5703125" customWidth="1"/>
    <col min="15" max="15" width="13.85546875" customWidth="1"/>
  </cols>
  <sheetData>
    <row r="1" spans="1:15" x14ac:dyDescent="0.25">
      <c r="A1" s="1" t="s">
        <v>120</v>
      </c>
    </row>
    <row r="3" spans="1:15" x14ac:dyDescent="0.25">
      <c r="A3" s="3"/>
      <c r="B3" s="162">
        <v>2014</v>
      </c>
      <c r="C3" s="162">
        <v>2015</v>
      </c>
      <c r="D3" s="162">
        <v>2016</v>
      </c>
      <c r="E3" s="162">
        <v>2017</v>
      </c>
      <c r="F3" s="162">
        <v>2018</v>
      </c>
      <c r="G3" s="162">
        <v>2019</v>
      </c>
      <c r="H3" s="162">
        <v>2020</v>
      </c>
      <c r="I3" s="162">
        <v>2021</v>
      </c>
      <c r="J3" s="162">
        <v>2022</v>
      </c>
      <c r="K3" s="162">
        <v>2023</v>
      </c>
      <c r="L3" s="3" t="s">
        <v>122</v>
      </c>
      <c r="M3" s="3" t="s">
        <v>129</v>
      </c>
      <c r="N3" s="3" t="s">
        <v>117</v>
      </c>
      <c r="O3" s="3" t="s">
        <v>118</v>
      </c>
    </row>
    <row r="4" spans="1:15" x14ac:dyDescent="0.25">
      <c r="A4" s="51" t="s">
        <v>7</v>
      </c>
      <c r="B4" s="15">
        <v>108955</v>
      </c>
      <c r="C4" s="15">
        <v>117965</v>
      </c>
      <c r="D4" s="15">
        <v>126099</v>
      </c>
      <c r="E4" s="15">
        <v>137351</v>
      </c>
      <c r="F4" s="15">
        <v>146296</v>
      </c>
      <c r="G4" s="15">
        <v>157101</v>
      </c>
      <c r="H4" s="15">
        <v>163245</v>
      </c>
      <c r="I4" s="15">
        <v>177760</v>
      </c>
      <c r="J4" s="15">
        <v>194509</v>
      </c>
      <c r="K4" s="15">
        <v>194816</v>
      </c>
      <c r="L4" s="49">
        <v>307</v>
      </c>
      <c r="M4" s="13">
        <v>1.578333136255906E-3</v>
      </c>
      <c r="N4" s="49">
        <v>85861</v>
      </c>
      <c r="O4" s="13">
        <v>0.788040934330687</v>
      </c>
    </row>
    <row r="5" spans="1:15" x14ac:dyDescent="0.25">
      <c r="A5" s="4" t="s">
        <v>75</v>
      </c>
      <c r="B5" s="83">
        <v>135621</v>
      </c>
      <c r="C5" s="83">
        <v>145060</v>
      </c>
      <c r="D5" s="83">
        <v>152900</v>
      </c>
      <c r="E5" s="83">
        <v>158590</v>
      </c>
      <c r="F5" s="83">
        <v>167109</v>
      </c>
      <c r="G5" s="83">
        <v>174094</v>
      </c>
      <c r="H5" s="83">
        <v>179911</v>
      </c>
      <c r="I5" s="83">
        <v>189202</v>
      </c>
      <c r="J5" s="83">
        <v>198702</v>
      </c>
      <c r="K5" s="83">
        <v>201941</v>
      </c>
      <c r="L5" s="49">
        <v>3239</v>
      </c>
      <c r="M5" s="13">
        <v>1.6300792140995057E-2</v>
      </c>
      <c r="N5" s="49">
        <v>66320</v>
      </c>
      <c r="O5" s="13">
        <v>0.48900981411433331</v>
      </c>
    </row>
    <row r="6" spans="1:15" x14ac:dyDescent="0.25">
      <c r="A6" s="4" t="s">
        <v>76</v>
      </c>
      <c r="B6" s="15">
        <v>61655</v>
      </c>
      <c r="C6" s="15">
        <v>64980</v>
      </c>
      <c r="D6" s="15">
        <v>68631</v>
      </c>
      <c r="E6" s="15">
        <v>74230</v>
      </c>
      <c r="F6" s="15">
        <v>79482</v>
      </c>
      <c r="G6" s="15">
        <v>83507</v>
      </c>
      <c r="H6" s="15">
        <v>83885</v>
      </c>
      <c r="I6" s="15">
        <v>87820</v>
      </c>
      <c r="J6" s="15">
        <v>93303</v>
      </c>
      <c r="K6" s="15">
        <v>95563</v>
      </c>
      <c r="L6" s="49">
        <v>2260</v>
      </c>
      <c r="M6" s="13">
        <v>2.4222157915608288E-2</v>
      </c>
      <c r="N6" s="49">
        <v>33908</v>
      </c>
      <c r="O6" s="13">
        <v>0.54996350660935855</v>
      </c>
    </row>
    <row r="7" spans="1:15" x14ac:dyDescent="0.25">
      <c r="A7" s="3" t="s">
        <v>57</v>
      </c>
      <c r="B7" s="16">
        <v>306231</v>
      </c>
      <c r="C7" s="16">
        <v>328005</v>
      </c>
      <c r="D7" s="16">
        <v>347630</v>
      </c>
      <c r="E7" s="16">
        <v>370171</v>
      </c>
      <c r="F7" s="16">
        <v>392887</v>
      </c>
      <c r="G7" s="16">
        <v>414702</v>
      </c>
      <c r="H7" s="16">
        <v>427041</v>
      </c>
      <c r="I7" s="16">
        <v>454782</v>
      </c>
      <c r="J7" s="16">
        <v>486514</v>
      </c>
      <c r="K7" s="16">
        <v>492320</v>
      </c>
      <c r="L7" s="49">
        <v>5806</v>
      </c>
      <c r="M7" s="13">
        <v>1.1933880628306689E-2</v>
      </c>
      <c r="N7" s="49">
        <v>186089</v>
      </c>
      <c r="O7" s="13">
        <v>0.60767525168908443</v>
      </c>
    </row>
    <row r="9" spans="1:15" x14ac:dyDescent="0.25">
      <c r="A9" s="4"/>
      <c r="B9" s="162">
        <v>2014</v>
      </c>
      <c r="C9" s="162">
        <v>2015</v>
      </c>
      <c r="D9" s="162">
        <v>2016</v>
      </c>
      <c r="E9" s="162">
        <v>2017</v>
      </c>
      <c r="F9" s="162">
        <v>2018</v>
      </c>
      <c r="G9" s="162">
        <v>2019</v>
      </c>
      <c r="H9" s="162">
        <v>2020</v>
      </c>
      <c r="I9" s="162">
        <v>2021</v>
      </c>
      <c r="J9" s="162">
        <v>2022</v>
      </c>
      <c r="K9" s="162">
        <v>2023</v>
      </c>
      <c r="M9" s="12"/>
    </row>
    <row r="10" spans="1:15" x14ac:dyDescent="0.25">
      <c r="A10" s="4" t="s">
        <v>56</v>
      </c>
      <c r="B10" s="13">
        <v>0.20133493996362223</v>
      </c>
      <c r="C10" s="13">
        <v>0.19810673617780217</v>
      </c>
      <c r="D10" s="13">
        <v>0.19742542358254467</v>
      </c>
      <c r="E10" s="13">
        <v>0.20052894473094868</v>
      </c>
      <c r="F10" s="13">
        <v>0.20230244319613527</v>
      </c>
      <c r="G10" s="13">
        <v>0.20136628229427397</v>
      </c>
      <c r="H10" s="13">
        <v>0.19643312937165283</v>
      </c>
      <c r="I10" s="13">
        <v>0.19310350893395078</v>
      </c>
      <c r="J10" s="13">
        <v>0.19177865385168771</v>
      </c>
      <c r="K10" s="13">
        <v>0.19410749106272343</v>
      </c>
    </row>
    <row r="11" spans="1:15" x14ac:dyDescent="0.25">
      <c r="A11" s="4" t="s">
        <v>55</v>
      </c>
      <c r="B11" s="87">
        <v>0.44287155774562342</v>
      </c>
      <c r="C11" s="87">
        <v>0.44224935595493969</v>
      </c>
      <c r="D11" s="87">
        <v>0.43983545723901851</v>
      </c>
      <c r="E11" s="87">
        <v>0.42842362043488008</v>
      </c>
      <c r="F11" s="87">
        <v>0.42533603809746823</v>
      </c>
      <c r="G11" s="87">
        <v>0.41980506484174179</v>
      </c>
      <c r="H11" s="87">
        <v>0.42129678414953131</v>
      </c>
      <c r="I11" s="87">
        <v>0.4160278990813181</v>
      </c>
      <c r="J11" s="87">
        <v>0.4084199015855659</v>
      </c>
      <c r="K11" s="87">
        <v>0.41018240168995773</v>
      </c>
    </row>
    <row r="12" spans="1:15" x14ac:dyDescent="0.25">
      <c r="A12" s="4" t="s">
        <v>7</v>
      </c>
      <c r="B12" s="13">
        <v>0.35579350229075435</v>
      </c>
      <c r="C12" s="13">
        <v>0.35964390786725814</v>
      </c>
      <c r="D12" s="13">
        <v>0.36273911917843682</v>
      </c>
      <c r="E12" s="13">
        <v>0.37104743483417124</v>
      </c>
      <c r="F12" s="13">
        <v>0.3723615187063965</v>
      </c>
      <c r="G12" s="13">
        <v>0.37882865286398426</v>
      </c>
      <c r="H12" s="13">
        <v>0.38227008647881583</v>
      </c>
      <c r="I12" s="13">
        <v>0.39086859198473117</v>
      </c>
      <c r="J12" s="13">
        <v>0.39980144456274641</v>
      </c>
      <c r="K12" s="13">
        <v>0.39571010724731881</v>
      </c>
    </row>
    <row r="34" spans="1:12" x14ac:dyDescent="0.25">
      <c r="A34" s="170" t="s">
        <v>131</v>
      </c>
    </row>
    <row r="35" spans="1:12" x14ac:dyDescent="0.25">
      <c r="A35" t="s">
        <v>92</v>
      </c>
      <c r="B35" t="s">
        <v>91</v>
      </c>
    </row>
    <row r="36" spans="1:12" x14ac:dyDescent="0.25">
      <c r="A36" t="s">
        <v>29</v>
      </c>
      <c r="B36" s="151">
        <v>2014</v>
      </c>
      <c r="C36">
        <v>2015</v>
      </c>
      <c r="D36" s="151">
        <v>2016</v>
      </c>
      <c r="E36">
        <v>2017</v>
      </c>
      <c r="F36" s="151">
        <v>2018</v>
      </c>
      <c r="G36">
        <v>2019</v>
      </c>
      <c r="H36" s="151">
        <v>2020</v>
      </c>
      <c r="I36">
        <v>2021</v>
      </c>
      <c r="J36" s="151">
        <v>2022</v>
      </c>
      <c r="K36">
        <v>2023</v>
      </c>
    </row>
    <row r="37" spans="1:12" x14ac:dyDescent="0.25">
      <c r="A37" t="s">
        <v>9</v>
      </c>
      <c r="B37" s="9">
        <v>20517</v>
      </c>
      <c r="C37" s="9">
        <v>21535</v>
      </c>
      <c r="D37" s="9">
        <v>22410</v>
      </c>
      <c r="E37" s="9">
        <v>24229</v>
      </c>
      <c r="F37" s="9">
        <v>25797</v>
      </c>
      <c r="G37" s="9">
        <v>27142</v>
      </c>
      <c r="H37" s="9">
        <v>26955</v>
      </c>
      <c r="I37" s="9">
        <v>27280</v>
      </c>
      <c r="J37" s="9">
        <v>28707</v>
      </c>
      <c r="K37" s="9">
        <v>30245</v>
      </c>
      <c r="L37" s="8">
        <f>(K37-J37)/J37</f>
        <v>5.3575782910091616E-2</v>
      </c>
    </row>
    <row r="38" spans="1:12" x14ac:dyDescent="0.25">
      <c r="A38" t="s">
        <v>7</v>
      </c>
      <c r="B38" s="9">
        <v>108955</v>
      </c>
      <c r="C38" s="9">
        <v>117965</v>
      </c>
      <c r="D38" s="9">
        <v>126099</v>
      </c>
      <c r="E38" s="9">
        <v>137351</v>
      </c>
      <c r="F38" s="9">
        <v>146296</v>
      </c>
      <c r="G38" s="9">
        <v>157101</v>
      </c>
      <c r="H38" s="9">
        <v>163245</v>
      </c>
      <c r="I38" s="9">
        <v>177760</v>
      </c>
      <c r="J38" s="9">
        <v>194509</v>
      </c>
      <c r="K38" s="9">
        <v>194816</v>
      </c>
      <c r="L38" s="8">
        <f t="shared" ref="L38:L45" si="0">(K38-J38)/J38</f>
        <v>1.578333136255906E-3</v>
      </c>
    </row>
    <row r="39" spans="1:12" x14ac:dyDescent="0.25">
      <c r="A39" t="s">
        <v>19</v>
      </c>
      <c r="B39" s="9">
        <v>34670</v>
      </c>
      <c r="C39" s="9">
        <v>36858</v>
      </c>
      <c r="D39" s="9">
        <v>37516</v>
      </c>
      <c r="E39" s="9">
        <v>36996</v>
      </c>
      <c r="F39" s="9">
        <v>38613</v>
      </c>
      <c r="G39" s="9">
        <v>40257</v>
      </c>
      <c r="H39" s="9">
        <v>41028</v>
      </c>
      <c r="I39" s="9">
        <v>43001</v>
      </c>
      <c r="J39" s="9">
        <v>45709</v>
      </c>
      <c r="K39" s="9">
        <v>45217</v>
      </c>
      <c r="L39" s="8">
        <f t="shared" si="0"/>
        <v>-1.0763744557964515E-2</v>
      </c>
    </row>
    <row r="40" spans="1:12" x14ac:dyDescent="0.25">
      <c r="A40" t="s">
        <v>16</v>
      </c>
      <c r="B40" s="9">
        <v>28537</v>
      </c>
      <c r="C40" s="9">
        <v>29880</v>
      </c>
      <c r="D40" s="9">
        <v>31568</v>
      </c>
      <c r="E40" s="9">
        <v>33864</v>
      </c>
      <c r="F40" s="9">
        <v>35499</v>
      </c>
      <c r="G40" s="9">
        <v>37279</v>
      </c>
      <c r="H40" s="9">
        <v>39691</v>
      </c>
      <c r="I40" s="9">
        <v>41761</v>
      </c>
      <c r="J40" s="9">
        <v>43244</v>
      </c>
      <c r="K40" s="9">
        <v>44406</v>
      </c>
      <c r="L40" s="8">
        <f t="shared" si="0"/>
        <v>2.6870779761354175E-2</v>
      </c>
    </row>
    <row r="41" spans="1:12" x14ac:dyDescent="0.25">
      <c r="A41" t="s">
        <v>22</v>
      </c>
      <c r="B41" s="9">
        <v>11774</v>
      </c>
      <c r="C41" s="9">
        <v>12583</v>
      </c>
      <c r="D41" s="9">
        <v>12964</v>
      </c>
      <c r="E41" s="9">
        <v>13790</v>
      </c>
      <c r="F41" s="9">
        <v>14912</v>
      </c>
      <c r="G41" s="9">
        <v>15834</v>
      </c>
      <c r="H41" s="9">
        <v>16184</v>
      </c>
      <c r="I41" s="9">
        <v>17048</v>
      </c>
      <c r="J41" s="9">
        <v>17932</v>
      </c>
      <c r="K41" s="9">
        <v>18282</v>
      </c>
      <c r="L41" s="8">
        <f t="shared" si="0"/>
        <v>1.9518179790318984E-2</v>
      </c>
    </row>
    <row r="42" spans="1:12" x14ac:dyDescent="0.25">
      <c r="A42" t="s">
        <v>4</v>
      </c>
      <c r="B42" s="9">
        <v>22783</v>
      </c>
      <c r="C42" s="9">
        <v>23768</v>
      </c>
      <c r="D42" s="9">
        <v>24985</v>
      </c>
      <c r="E42" s="9">
        <v>26411</v>
      </c>
      <c r="F42" s="9">
        <v>28261</v>
      </c>
      <c r="G42" s="9">
        <v>29165</v>
      </c>
      <c r="H42" s="9">
        <v>30018</v>
      </c>
      <c r="I42" s="9">
        <v>32615</v>
      </c>
      <c r="J42" s="9">
        <v>34448</v>
      </c>
      <c r="K42" s="9">
        <v>35150</v>
      </c>
      <c r="L42" s="8">
        <f t="shared" si="0"/>
        <v>2.0378541569902462E-2</v>
      </c>
    </row>
    <row r="43" spans="1:12" x14ac:dyDescent="0.25">
      <c r="A43" t="s">
        <v>17</v>
      </c>
      <c r="B43" s="9">
        <v>49631</v>
      </c>
      <c r="C43" s="9">
        <v>54554</v>
      </c>
      <c r="D43" s="9">
        <v>58831</v>
      </c>
      <c r="E43" s="9">
        <v>61319</v>
      </c>
      <c r="F43" s="9">
        <v>64736</v>
      </c>
      <c r="G43" s="9">
        <v>67393</v>
      </c>
      <c r="H43" s="9">
        <v>69174</v>
      </c>
      <c r="I43" s="9">
        <v>71825</v>
      </c>
      <c r="J43" s="9">
        <v>75301</v>
      </c>
      <c r="K43" s="9">
        <v>77168</v>
      </c>
      <c r="L43" s="8">
        <f t="shared" si="0"/>
        <v>2.4793827439210634E-2</v>
      </c>
    </row>
    <row r="44" spans="1:12" x14ac:dyDescent="0.25">
      <c r="A44" t="s">
        <v>13</v>
      </c>
      <c r="B44" s="9">
        <v>29364</v>
      </c>
      <c r="C44" s="9">
        <v>30862</v>
      </c>
      <c r="D44" s="9">
        <v>33257</v>
      </c>
      <c r="E44" s="9">
        <v>36211</v>
      </c>
      <c r="F44" s="9">
        <v>38773</v>
      </c>
      <c r="G44" s="9">
        <v>40531</v>
      </c>
      <c r="H44" s="9">
        <v>40746</v>
      </c>
      <c r="I44" s="9">
        <v>43492</v>
      </c>
      <c r="J44" s="9">
        <v>46664</v>
      </c>
      <c r="K44" s="9">
        <v>47036</v>
      </c>
      <c r="L44" s="8">
        <f t="shared" si="0"/>
        <v>7.9718841076632952E-3</v>
      </c>
    </row>
    <row r="45" spans="1:12" x14ac:dyDescent="0.25">
      <c r="A45" t="s">
        <v>30</v>
      </c>
      <c r="B45" s="9">
        <f>SUM(B37:B44)</f>
        <v>306231</v>
      </c>
      <c r="C45" s="9">
        <f t="shared" ref="C45:K45" si="1">SUM(C37:C44)</f>
        <v>328005</v>
      </c>
      <c r="D45" s="9">
        <f t="shared" si="1"/>
        <v>347630</v>
      </c>
      <c r="E45" s="9">
        <f t="shared" si="1"/>
        <v>370171</v>
      </c>
      <c r="F45" s="9">
        <f t="shared" si="1"/>
        <v>392887</v>
      </c>
      <c r="G45" s="9">
        <f t="shared" si="1"/>
        <v>414702</v>
      </c>
      <c r="H45" s="9">
        <f t="shared" si="1"/>
        <v>427041</v>
      </c>
      <c r="I45" s="9">
        <f t="shared" si="1"/>
        <v>454782</v>
      </c>
      <c r="J45" s="9">
        <f t="shared" si="1"/>
        <v>486514</v>
      </c>
      <c r="K45" s="9">
        <f t="shared" si="1"/>
        <v>492320</v>
      </c>
      <c r="L45" s="8">
        <f t="shared" si="0"/>
        <v>1.1933880628306689E-2</v>
      </c>
    </row>
  </sheetData>
  <pageMargins left="0.25" right="0.25" top="0.75" bottom="0.75" header="0.3" footer="0.3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3457-FA71-4238-99F3-9BBC8E5FE8A7}">
  <sheetPr>
    <tabColor rgb="FF00B050"/>
  </sheetPr>
  <dimension ref="A1:O25"/>
  <sheetViews>
    <sheetView workbookViewId="0">
      <selection activeCell="K21" sqref="K21"/>
    </sheetView>
  </sheetViews>
  <sheetFormatPr defaultRowHeight="15" x14ac:dyDescent="0.25"/>
  <cols>
    <col min="1" max="1" width="13.85546875" customWidth="1"/>
    <col min="2" max="2" width="10.7109375" customWidth="1"/>
    <col min="3" max="3" width="10" customWidth="1"/>
    <col min="4" max="4" width="9" customWidth="1"/>
    <col min="5" max="5" width="10.42578125" customWidth="1"/>
    <col min="6" max="6" width="9" customWidth="1"/>
    <col min="7" max="7" width="11" customWidth="1"/>
    <col min="8" max="8" width="9.140625" customWidth="1"/>
    <col min="9" max="9" width="9.28515625" customWidth="1"/>
    <col min="10" max="10" width="10.7109375" customWidth="1"/>
    <col min="11" max="11" width="9.140625" customWidth="1"/>
    <col min="12" max="12" width="9.5703125" bestFit="1" customWidth="1"/>
    <col min="13" max="13" width="20.85546875" customWidth="1"/>
    <col min="14" max="14" width="13.5703125" customWidth="1"/>
    <col min="15" max="15" width="8" customWidth="1"/>
  </cols>
  <sheetData>
    <row r="1" spans="1:15" x14ac:dyDescent="0.25">
      <c r="A1" s="1" t="s">
        <v>143</v>
      </c>
    </row>
    <row r="2" spans="1:15" x14ac:dyDescent="0.25">
      <c r="A2" t="s">
        <v>92</v>
      </c>
      <c r="B2" t="s">
        <v>91</v>
      </c>
    </row>
    <row r="3" spans="1:15" s="1" customFormat="1" x14ac:dyDescent="0.25">
      <c r="A3" t="s">
        <v>29</v>
      </c>
      <c r="B3" s="155">
        <v>2014</v>
      </c>
      <c r="C3" s="155">
        <v>2015</v>
      </c>
      <c r="D3" s="155">
        <v>2016</v>
      </c>
      <c r="E3" s="155">
        <v>2017</v>
      </c>
      <c r="F3" s="155">
        <v>2018</v>
      </c>
      <c r="G3" s="155">
        <v>2019</v>
      </c>
      <c r="H3" s="155">
        <v>2020</v>
      </c>
      <c r="I3" s="155">
        <v>2021</v>
      </c>
      <c r="J3" s="155">
        <v>2022</v>
      </c>
      <c r="K3" s="155">
        <v>2023</v>
      </c>
      <c r="L3" s="1" t="s">
        <v>122</v>
      </c>
      <c r="M3" s="1" t="s">
        <v>129</v>
      </c>
    </row>
    <row r="4" spans="1:15" x14ac:dyDescent="0.25">
      <c r="A4" t="s">
        <v>9</v>
      </c>
      <c r="B4" s="71">
        <v>11945</v>
      </c>
      <c r="C4" s="71">
        <v>12669</v>
      </c>
      <c r="D4" s="71">
        <v>13344</v>
      </c>
      <c r="E4" s="71">
        <v>14297</v>
      </c>
      <c r="F4" s="71">
        <v>15158</v>
      </c>
      <c r="G4" s="71">
        <v>15669</v>
      </c>
      <c r="H4" s="71">
        <v>15410</v>
      </c>
      <c r="I4" s="71">
        <v>16270</v>
      </c>
      <c r="J4" s="71">
        <v>16933</v>
      </c>
      <c r="K4" s="71">
        <v>17907</v>
      </c>
      <c r="L4" s="9">
        <f t="shared" ref="L4:L12" si="0">K4-J4</f>
        <v>974</v>
      </c>
      <c r="M4" s="14">
        <f t="shared" ref="M4:M12" si="1">L4/J4</f>
        <v>5.7520817338923995E-2</v>
      </c>
    </row>
    <row r="5" spans="1:15" x14ac:dyDescent="0.25">
      <c r="A5" t="s">
        <v>7</v>
      </c>
      <c r="B5" s="71">
        <v>37207</v>
      </c>
      <c r="C5" s="71">
        <v>40911</v>
      </c>
      <c r="D5" s="71">
        <v>43324</v>
      </c>
      <c r="E5" s="71">
        <v>46192</v>
      </c>
      <c r="F5" s="71">
        <v>48948</v>
      </c>
      <c r="G5" s="71">
        <v>51447</v>
      </c>
      <c r="H5" s="71">
        <v>52047</v>
      </c>
      <c r="I5" s="71">
        <v>56475</v>
      </c>
      <c r="J5" s="71">
        <v>60578</v>
      </c>
      <c r="K5" s="71">
        <v>61875</v>
      </c>
      <c r="L5" s="9">
        <f t="shared" si="0"/>
        <v>1297</v>
      </c>
      <c r="M5" s="14">
        <f t="shared" si="1"/>
        <v>2.1410413021228827E-2</v>
      </c>
    </row>
    <row r="6" spans="1:15" x14ac:dyDescent="0.25">
      <c r="A6" t="s">
        <v>19</v>
      </c>
      <c r="B6" s="71">
        <v>17353</v>
      </c>
      <c r="C6" s="71">
        <v>18676</v>
      </c>
      <c r="D6" s="71">
        <v>19271</v>
      </c>
      <c r="E6" s="71">
        <v>20266</v>
      </c>
      <c r="F6" s="71">
        <v>20999</v>
      </c>
      <c r="G6" s="71">
        <v>22175</v>
      </c>
      <c r="H6" s="71">
        <v>22150</v>
      </c>
      <c r="I6" s="71">
        <v>23153</v>
      </c>
      <c r="J6" s="71">
        <v>23701</v>
      </c>
      <c r="K6" s="71">
        <v>24173</v>
      </c>
      <c r="L6" s="88">
        <f t="shared" si="0"/>
        <v>472</v>
      </c>
      <c r="M6" s="89">
        <f t="shared" si="1"/>
        <v>1.9914771528627483E-2</v>
      </c>
    </row>
    <row r="7" spans="1:15" x14ac:dyDescent="0.25">
      <c r="A7" t="s">
        <v>16</v>
      </c>
      <c r="B7" s="71">
        <v>11218</v>
      </c>
      <c r="C7" s="71">
        <v>11710</v>
      </c>
      <c r="D7" s="71">
        <v>12324</v>
      </c>
      <c r="E7" s="71">
        <v>13414</v>
      </c>
      <c r="F7" s="71">
        <v>14197</v>
      </c>
      <c r="G7" s="71">
        <v>14840</v>
      </c>
      <c r="H7" s="71">
        <v>16003</v>
      </c>
      <c r="I7" s="71">
        <v>17299</v>
      </c>
      <c r="J7" s="71">
        <v>17801</v>
      </c>
      <c r="K7" s="71">
        <v>18448</v>
      </c>
      <c r="L7" s="9">
        <f t="shared" si="0"/>
        <v>647</v>
      </c>
      <c r="M7" s="14">
        <f t="shared" si="1"/>
        <v>3.6346272681310042E-2</v>
      </c>
    </row>
    <row r="8" spans="1:15" x14ac:dyDescent="0.25">
      <c r="A8" t="s">
        <v>22</v>
      </c>
      <c r="B8" s="71">
        <v>6784</v>
      </c>
      <c r="C8" s="71">
        <v>7413</v>
      </c>
      <c r="D8" s="71">
        <v>7660</v>
      </c>
      <c r="E8" s="71">
        <v>8128</v>
      </c>
      <c r="F8" s="71">
        <v>8568</v>
      </c>
      <c r="G8" s="71">
        <v>8989</v>
      </c>
      <c r="H8" s="71">
        <v>9162</v>
      </c>
      <c r="I8" s="71">
        <v>9347</v>
      </c>
      <c r="J8" s="71">
        <v>9835</v>
      </c>
      <c r="K8" s="71">
        <v>9726</v>
      </c>
      <c r="L8" s="9">
        <f t="shared" si="0"/>
        <v>-109</v>
      </c>
      <c r="M8" s="14">
        <f t="shared" si="1"/>
        <v>-1.1082867310625319E-2</v>
      </c>
    </row>
    <row r="9" spans="1:15" x14ac:dyDescent="0.25">
      <c r="A9" t="s">
        <v>4</v>
      </c>
      <c r="B9" s="71">
        <v>13103</v>
      </c>
      <c r="C9" s="71">
        <v>13557</v>
      </c>
      <c r="D9" s="71">
        <v>13603</v>
      </c>
      <c r="E9" s="71">
        <v>14337</v>
      </c>
      <c r="F9" s="71">
        <v>15485</v>
      </c>
      <c r="G9" s="71">
        <v>15919</v>
      </c>
      <c r="H9" s="71">
        <v>16447</v>
      </c>
      <c r="I9" s="71">
        <v>17986</v>
      </c>
      <c r="J9" s="71">
        <v>19300</v>
      </c>
      <c r="K9" s="71">
        <v>19866</v>
      </c>
      <c r="L9" s="9">
        <f t="shared" si="0"/>
        <v>566</v>
      </c>
      <c r="M9" s="14">
        <f t="shared" si="1"/>
        <v>2.9326424870466321E-2</v>
      </c>
    </row>
    <row r="10" spans="1:15" x14ac:dyDescent="0.25">
      <c r="A10" t="s">
        <v>17</v>
      </c>
      <c r="B10" s="71">
        <v>20670</v>
      </c>
      <c r="C10" s="71">
        <v>22261</v>
      </c>
      <c r="D10" s="71">
        <v>23132</v>
      </c>
      <c r="E10" s="71">
        <v>24011</v>
      </c>
      <c r="F10" s="71">
        <v>24514</v>
      </c>
      <c r="G10" s="71">
        <v>25070</v>
      </c>
      <c r="H10" s="71">
        <v>25081</v>
      </c>
      <c r="I10" s="71">
        <v>25574</v>
      </c>
      <c r="J10" s="71">
        <v>26879</v>
      </c>
      <c r="K10" s="71">
        <v>28007</v>
      </c>
      <c r="L10" s="9">
        <f t="shared" si="0"/>
        <v>1128</v>
      </c>
      <c r="M10" s="14">
        <f t="shared" si="1"/>
        <v>4.1965846943710701E-2</v>
      </c>
    </row>
    <row r="11" spans="1:15" s="1" customFormat="1" x14ac:dyDescent="0.25">
      <c r="A11" t="s">
        <v>13</v>
      </c>
      <c r="B11" s="71">
        <v>11769</v>
      </c>
      <c r="C11" s="71">
        <v>12278</v>
      </c>
      <c r="D11" s="71">
        <v>13133</v>
      </c>
      <c r="E11" s="71">
        <v>14365</v>
      </c>
      <c r="F11" s="71">
        <v>15160</v>
      </c>
      <c r="G11" s="71">
        <v>15657</v>
      </c>
      <c r="H11" s="71">
        <v>15337</v>
      </c>
      <c r="I11" s="71">
        <v>16515</v>
      </c>
      <c r="J11" s="71">
        <v>17503</v>
      </c>
      <c r="K11" s="71">
        <v>17847</v>
      </c>
      <c r="L11" s="88">
        <f t="shared" si="0"/>
        <v>344</v>
      </c>
      <c r="M11" s="89">
        <f t="shared" si="1"/>
        <v>1.9653773638804776E-2</v>
      </c>
    </row>
    <row r="12" spans="1:15" s="1" customFormat="1" x14ac:dyDescent="0.25">
      <c r="A12" s="1" t="s">
        <v>30</v>
      </c>
      <c r="B12" s="113">
        <f>SUM(B4:B11)</f>
        <v>130049</v>
      </c>
      <c r="C12" s="113">
        <f t="shared" ref="C12:K12" si="2">SUM(C4:C11)</f>
        <v>139475</v>
      </c>
      <c r="D12" s="113">
        <f t="shared" si="2"/>
        <v>145791</v>
      </c>
      <c r="E12" s="113">
        <f t="shared" si="2"/>
        <v>155010</v>
      </c>
      <c r="F12" s="113">
        <f t="shared" si="2"/>
        <v>163029</v>
      </c>
      <c r="G12" s="113">
        <f t="shared" si="2"/>
        <v>169766</v>
      </c>
      <c r="H12" s="113">
        <f t="shared" si="2"/>
        <v>171637</v>
      </c>
      <c r="I12" s="113">
        <f t="shared" si="2"/>
        <v>182619</v>
      </c>
      <c r="J12" s="113">
        <f t="shared" si="2"/>
        <v>192530</v>
      </c>
      <c r="K12" s="113">
        <f t="shared" si="2"/>
        <v>197849</v>
      </c>
      <c r="L12" s="9">
        <f t="shared" si="0"/>
        <v>5319</v>
      </c>
      <c r="M12" s="14">
        <f t="shared" si="1"/>
        <v>2.7626863345972055E-2</v>
      </c>
    </row>
    <row r="14" spans="1:15" x14ac:dyDescent="0.25">
      <c r="B14" s="155">
        <v>2014</v>
      </c>
      <c r="C14" s="155">
        <v>2015</v>
      </c>
      <c r="D14" s="155">
        <v>2016</v>
      </c>
      <c r="E14" s="155">
        <v>2017</v>
      </c>
      <c r="F14" s="155">
        <v>2018</v>
      </c>
      <c r="G14" s="155">
        <v>2019</v>
      </c>
      <c r="H14" s="155">
        <v>2020</v>
      </c>
      <c r="I14" s="155">
        <v>2021</v>
      </c>
      <c r="J14" s="155">
        <v>2022</v>
      </c>
      <c r="K14" s="155">
        <v>2023</v>
      </c>
      <c r="L14" s="1" t="s">
        <v>122</v>
      </c>
      <c r="M14" s="1" t="s">
        <v>129</v>
      </c>
      <c r="N14" s="1" t="s">
        <v>117</v>
      </c>
      <c r="O14" s="1" t="s">
        <v>118</v>
      </c>
    </row>
    <row r="15" spans="1:15" x14ac:dyDescent="0.25">
      <c r="A15" t="s">
        <v>7</v>
      </c>
      <c r="B15" s="9">
        <f>B5</f>
        <v>37207</v>
      </c>
      <c r="C15" s="9">
        <f t="shared" ref="C15:K15" si="3">C5</f>
        <v>40911</v>
      </c>
      <c r="D15" s="9">
        <f t="shared" si="3"/>
        <v>43324</v>
      </c>
      <c r="E15" s="9">
        <f t="shared" si="3"/>
        <v>46192</v>
      </c>
      <c r="F15" s="9">
        <f t="shared" si="3"/>
        <v>48948</v>
      </c>
      <c r="G15" s="9">
        <f t="shared" si="3"/>
        <v>51447</v>
      </c>
      <c r="H15" s="9">
        <f t="shared" si="3"/>
        <v>52047</v>
      </c>
      <c r="I15" s="9">
        <f t="shared" si="3"/>
        <v>56475</v>
      </c>
      <c r="J15" s="9">
        <f t="shared" si="3"/>
        <v>60578</v>
      </c>
      <c r="K15" s="9">
        <f t="shared" si="3"/>
        <v>61875</v>
      </c>
      <c r="L15" s="9">
        <f>K15-J15</f>
        <v>1297</v>
      </c>
      <c r="M15" s="14">
        <f>L15/J15</f>
        <v>2.1410413021228827E-2</v>
      </c>
      <c r="N15" s="12">
        <f>K15-B15</f>
        <v>24668</v>
      </c>
      <c r="O15" s="121">
        <f>N15/B15</f>
        <v>0.66299352272421852</v>
      </c>
    </row>
    <row r="16" spans="1:15" x14ac:dyDescent="0.25">
      <c r="A16" t="s">
        <v>75</v>
      </c>
      <c r="B16" s="9">
        <f>B6+B7+B9+B10</f>
        <v>62344</v>
      </c>
      <c r="C16" s="9">
        <f t="shared" ref="C16:K16" si="4">C6+C7+C9+C10</f>
        <v>66204</v>
      </c>
      <c r="D16" s="9">
        <f t="shared" si="4"/>
        <v>68330</v>
      </c>
      <c r="E16" s="9">
        <f t="shared" si="4"/>
        <v>72028</v>
      </c>
      <c r="F16" s="9">
        <f t="shared" si="4"/>
        <v>75195</v>
      </c>
      <c r="G16" s="9">
        <f t="shared" si="4"/>
        <v>78004</v>
      </c>
      <c r="H16" s="9">
        <f t="shared" si="4"/>
        <v>79681</v>
      </c>
      <c r="I16" s="9">
        <f t="shared" si="4"/>
        <v>84012</v>
      </c>
      <c r="J16" s="9">
        <f>J6+J7+J9+J10</f>
        <v>87681</v>
      </c>
      <c r="K16" s="9">
        <f t="shared" si="4"/>
        <v>90494</v>
      </c>
      <c r="L16" s="9">
        <f>K16-J16</f>
        <v>2813</v>
      </c>
      <c r="M16" s="14">
        <f>L16/J16</f>
        <v>3.2082207091616202E-2</v>
      </c>
      <c r="N16" s="12">
        <f>K16-B16</f>
        <v>28150</v>
      </c>
      <c r="O16" s="121">
        <f>N16/B16</f>
        <v>0.45152701142050561</v>
      </c>
    </row>
    <row r="17" spans="1:15" x14ac:dyDescent="0.25">
      <c r="A17" t="s">
        <v>58</v>
      </c>
      <c r="B17" s="88">
        <f>B4+B8+B11</f>
        <v>30498</v>
      </c>
      <c r="C17" s="88">
        <f t="shared" ref="C17:K17" si="5">C4+C8+C11</f>
        <v>32360</v>
      </c>
      <c r="D17" s="88">
        <f t="shared" si="5"/>
        <v>34137</v>
      </c>
      <c r="E17" s="88">
        <f t="shared" si="5"/>
        <v>36790</v>
      </c>
      <c r="F17" s="88">
        <f t="shared" si="5"/>
        <v>38886</v>
      </c>
      <c r="G17" s="88">
        <f t="shared" si="5"/>
        <v>40315</v>
      </c>
      <c r="H17" s="88">
        <f t="shared" si="5"/>
        <v>39909</v>
      </c>
      <c r="I17" s="88">
        <f t="shared" si="5"/>
        <v>42132</v>
      </c>
      <c r="J17" s="88">
        <f t="shared" si="5"/>
        <v>44271</v>
      </c>
      <c r="K17" s="88">
        <f t="shared" si="5"/>
        <v>45480</v>
      </c>
      <c r="L17" s="88">
        <f>K17-J17</f>
        <v>1209</v>
      </c>
      <c r="M17" s="89">
        <f>L17/J17</f>
        <v>2.7309073659957987E-2</v>
      </c>
      <c r="N17" s="12">
        <f>K17-B17</f>
        <v>14982</v>
      </c>
      <c r="O17" s="122">
        <f>N17/B17</f>
        <v>0.49124532756246309</v>
      </c>
    </row>
    <row r="18" spans="1:15" s="1" customFormat="1" x14ac:dyDescent="0.25">
      <c r="A18" s="1" t="s">
        <v>57</v>
      </c>
      <c r="B18" s="24">
        <f>SUM(B15:B17)</f>
        <v>130049</v>
      </c>
      <c r="C18" s="24">
        <f t="shared" ref="C18:K18" si="6">SUM(C15:C17)</f>
        <v>139475</v>
      </c>
      <c r="D18" s="24">
        <f t="shared" si="6"/>
        <v>145791</v>
      </c>
      <c r="E18" s="24">
        <f t="shared" si="6"/>
        <v>155010</v>
      </c>
      <c r="F18" s="24">
        <f t="shared" si="6"/>
        <v>163029</v>
      </c>
      <c r="G18" s="24">
        <f t="shared" si="6"/>
        <v>169766</v>
      </c>
      <c r="H18" s="24">
        <f t="shared" si="6"/>
        <v>171637</v>
      </c>
      <c r="I18" s="24">
        <f t="shared" si="6"/>
        <v>182619</v>
      </c>
      <c r="J18" s="24">
        <f t="shared" si="6"/>
        <v>192530</v>
      </c>
      <c r="K18" s="24">
        <f t="shared" si="6"/>
        <v>197849</v>
      </c>
      <c r="L18" s="9">
        <f>K18-J18</f>
        <v>5319</v>
      </c>
      <c r="M18" s="14">
        <f>L18/J18</f>
        <v>2.7626863345972055E-2</v>
      </c>
      <c r="N18" s="12">
        <f>K18-B18</f>
        <v>67800</v>
      </c>
      <c r="O18" s="8">
        <f>N18/B18</f>
        <v>0.5213419557243808</v>
      </c>
    </row>
    <row r="19" spans="1:15" s="1" customFormat="1" x14ac:dyDescent="0.25">
      <c r="O19" s="19"/>
    </row>
    <row r="20" spans="1:15" x14ac:dyDescent="0.25">
      <c r="B20" s="1">
        <v>2014</v>
      </c>
      <c r="C20" s="1">
        <v>2015</v>
      </c>
      <c r="D20" s="1">
        <v>2016</v>
      </c>
      <c r="E20" s="1">
        <v>2017</v>
      </c>
      <c r="F20" s="1">
        <v>2018</v>
      </c>
      <c r="G20" s="1">
        <v>2019</v>
      </c>
      <c r="H20" s="1">
        <v>2020</v>
      </c>
      <c r="I20" s="1">
        <v>2021</v>
      </c>
      <c r="J20" s="1">
        <v>2022</v>
      </c>
      <c r="K20" s="1">
        <v>2023</v>
      </c>
    </row>
    <row r="21" spans="1:15" x14ac:dyDescent="0.25">
      <c r="A21" t="s">
        <v>7</v>
      </c>
      <c r="B21" s="90">
        <f>B15/B18</f>
        <v>0.2860998546701628</v>
      </c>
      <c r="C21" s="90">
        <f t="shared" ref="C21:K21" si="7">C15/C18</f>
        <v>0.29332138376053057</v>
      </c>
      <c r="D21" s="90">
        <f t="shared" si="7"/>
        <v>0.29716511993195738</v>
      </c>
      <c r="E21" s="90">
        <f t="shared" si="7"/>
        <v>0.29799367782723696</v>
      </c>
      <c r="F21" s="90">
        <f t="shared" si="7"/>
        <v>0.3002410614062529</v>
      </c>
      <c r="G21" s="90">
        <f t="shared" si="7"/>
        <v>0.30304654642272305</v>
      </c>
      <c r="H21" s="90">
        <f t="shared" si="7"/>
        <v>0.30323881214423465</v>
      </c>
      <c r="I21" s="90">
        <f t="shared" si="7"/>
        <v>0.30925040658419989</v>
      </c>
      <c r="J21" s="90">
        <f t="shared" si="7"/>
        <v>0.31464187399366333</v>
      </c>
      <c r="K21" s="90">
        <f t="shared" si="7"/>
        <v>0.31273850259541369</v>
      </c>
    </row>
    <row r="22" spans="1:15" x14ac:dyDescent="0.25">
      <c r="A22" t="s">
        <v>55</v>
      </c>
      <c r="B22" s="8">
        <f>B16/B18</f>
        <v>0.47938853816638344</v>
      </c>
      <c r="C22" s="8">
        <f t="shared" ref="C22:K22" si="8">C16/C18</f>
        <v>0.47466571070084246</v>
      </c>
      <c r="D22" s="8">
        <f t="shared" si="8"/>
        <v>0.46868462387938897</v>
      </c>
      <c r="E22" s="8">
        <f t="shared" si="8"/>
        <v>0.4646667956906006</v>
      </c>
      <c r="F22" s="8">
        <f t="shared" si="8"/>
        <v>0.46123695784185637</v>
      </c>
      <c r="G22" s="8">
        <f t="shared" si="8"/>
        <v>0.45947951886714655</v>
      </c>
      <c r="H22" s="8">
        <f t="shared" si="8"/>
        <v>0.46424139317280072</v>
      </c>
      <c r="I22" s="8">
        <f t="shared" si="8"/>
        <v>0.46003975489954496</v>
      </c>
      <c r="J22" s="8">
        <f t="shared" si="8"/>
        <v>0.45541474055991277</v>
      </c>
      <c r="K22" s="8">
        <f t="shared" si="8"/>
        <v>0.45738922107263619</v>
      </c>
    </row>
    <row r="23" spans="1:15" x14ac:dyDescent="0.25">
      <c r="A23" t="s">
        <v>59</v>
      </c>
      <c r="B23" s="8">
        <f>B17/B18</f>
        <v>0.23451160716345376</v>
      </c>
      <c r="C23" s="8">
        <f t="shared" ref="C23:K23" si="9">C17/C18</f>
        <v>0.232012905538627</v>
      </c>
      <c r="D23" s="8">
        <f t="shared" si="9"/>
        <v>0.23415025618865362</v>
      </c>
      <c r="E23" s="8">
        <f t="shared" si="9"/>
        <v>0.23733952648216244</v>
      </c>
      <c r="F23" s="8">
        <f t="shared" si="9"/>
        <v>0.23852198075189077</v>
      </c>
      <c r="G23" s="8">
        <f t="shared" si="9"/>
        <v>0.23747393471013042</v>
      </c>
      <c r="H23" s="8">
        <f t="shared" si="9"/>
        <v>0.23251979468296463</v>
      </c>
      <c r="I23" s="8">
        <f t="shared" si="9"/>
        <v>0.23070983851625515</v>
      </c>
      <c r="J23" s="8">
        <f t="shared" si="9"/>
        <v>0.22994338544642393</v>
      </c>
      <c r="K23" s="8">
        <f t="shared" si="9"/>
        <v>0.22987227633195012</v>
      </c>
    </row>
    <row r="24" spans="1:15" x14ac:dyDescent="0.25">
      <c r="K24" s="17"/>
    </row>
    <row r="25" spans="1:15" x14ac:dyDescent="0.25">
      <c r="A25" s="1"/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E976-6E11-4EBB-B631-A074EEF95E84}">
  <sheetPr>
    <tabColor rgb="FF00B050"/>
  </sheetPr>
  <dimension ref="A1:P51"/>
  <sheetViews>
    <sheetView workbookViewId="0">
      <selection activeCell="N24" sqref="N24"/>
    </sheetView>
  </sheetViews>
  <sheetFormatPr defaultRowHeight="15" x14ac:dyDescent="0.25"/>
  <cols>
    <col min="1" max="1" width="14.140625" customWidth="1"/>
    <col min="2" max="2" width="9.28515625" customWidth="1"/>
    <col min="3" max="3" width="9" customWidth="1"/>
    <col min="4" max="4" width="8.7109375" customWidth="1"/>
    <col min="5" max="5" width="9.140625" customWidth="1"/>
    <col min="6" max="6" width="10.42578125" customWidth="1"/>
    <col min="7" max="7" width="10.7109375" customWidth="1"/>
    <col min="8" max="8" width="8.7109375" customWidth="1"/>
    <col min="9" max="9" width="8.85546875" customWidth="1"/>
    <col min="10" max="10" width="10.42578125" customWidth="1"/>
    <col min="11" max="11" width="8.85546875" customWidth="1"/>
    <col min="12" max="12" width="15.85546875" customWidth="1"/>
    <col min="13" max="13" width="18" customWidth="1"/>
    <col min="15" max="15" width="17.85546875" customWidth="1"/>
  </cols>
  <sheetData>
    <row r="1" spans="1:16" x14ac:dyDescent="0.25">
      <c r="A1" s="1" t="s">
        <v>164</v>
      </c>
    </row>
    <row r="3" spans="1:16" s="1" customFormat="1" x14ac:dyDescent="0.25">
      <c r="A3" t="s">
        <v>29</v>
      </c>
      <c r="B3" s="155">
        <v>2014</v>
      </c>
      <c r="C3" s="155">
        <v>2015</v>
      </c>
      <c r="D3" s="155">
        <v>2016</v>
      </c>
      <c r="E3" s="155">
        <v>2017</v>
      </c>
      <c r="F3" s="155">
        <v>2018</v>
      </c>
      <c r="G3" s="155">
        <v>2019</v>
      </c>
      <c r="H3" s="155">
        <v>2020</v>
      </c>
      <c r="I3" s="155">
        <v>2021</v>
      </c>
      <c r="J3" s="155">
        <v>2022</v>
      </c>
      <c r="K3" s="155">
        <v>2023</v>
      </c>
      <c r="L3" s="1" t="s">
        <v>122</v>
      </c>
      <c r="M3" s="1" t="s">
        <v>129</v>
      </c>
    </row>
    <row r="4" spans="1:16" x14ac:dyDescent="0.25">
      <c r="A4" t="s">
        <v>9</v>
      </c>
      <c r="B4" s="71">
        <v>8572</v>
      </c>
      <c r="C4" s="71">
        <v>8866</v>
      </c>
      <c r="D4" s="71">
        <v>9066</v>
      </c>
      <c r="E4" s="71">
        <v>9932</v>
      </c>
      <c r="F4" s="71">
        <v>10639</v>
      </c>
      <c r="G4" s="71">
        <v>11473</v>
      </c>
      <c r="H4" s="71">
        <v>11545</v>
      </c>
      <c r="I4" s="71">
        <v>11010</v>
      </c>
      <c r="J4" s="71">
        <v>11774</v>
      </c>
      <c r="K4" s="71">
        <v>12338</v>
      </c>
      <c r="L4" s="12">
        <f>K4-J4</f>
        <v>564</v>
      </c>
      <c r="M4" s="8">
        <f>L4/J4</f>
        <v>4.7902157295736367E-2</v>
      </c>
    </row>
    <row r="5" spans="1:16" x14ac:dyDescent="0.25">
      <c r="A5" t="s">
        <v>7</v>
      </c>
      <c r="B5" s="71">
        <v>71748</v>
      </c>
      <c r="C5" s="71">
        <v>77054</v>
      </c>
      <c r="D5" s="71">
        <v>82775</v>
      </c>
      <c r="E5" s="71">
        <v>91159</v>
      </c>
      <c r="F5" s="71">
        <v>97348</v>
      </c>
      <c r="G5" s="71">
        <v>105654</v>
      </c>
      <c r="H5" s="71">
        <v>111198</v>
      </c>
      <c r="I5" s="71">
        <v>121285</v>
      </c>
      <c r="J5" s="71">
        <v>133931</v>
      </c>
      <c r="K5" s="71">
        <v>132941</v>
      </c>
      <c r="L5" s="12">
        <f t="shared" ref="L5:L12" si="0">K5-J5</f>
        <v>-990</v>
      </c>
      <c r="M5" s="8">
        <f t="shared" ref="M5:M12" si="1">L5/J5</f>
        <v>-7.3918659608305766E-3</v>
      </c>
    </row>
    <row r="6" spans="1:16" x14ac:dyDescent="0.25">
      <c r="A6" t="s">
        <v>19</v>
      </c>
      <c r="B6" s="71">
        <v>17317</v>
      </c>
      <c r="C6" s="71">
        <v>18182</v>
      </c>
      <c r="D6" s="71">
        <v>18245</v>
      </c>
      <c r="E6" s="71">
        <v>16730</v>
      </c>
      <c r="F6" s="71">
        <v>17614</v>
      </c>
      <c r="G6" s="71">
        <v>18082</v>
      </c>
      <c r="H6" s="71">
        <v>18878</v>
      </c>
      <c r="I6" s="71">
        <v>19848</v>
      </c>
      <c r="J6" s="71">
        <v>22008</v>
      </c>
      <c r="K6" s="71">
        <v>21044</v>
      </c>
      <c r="L6" s="12">
        <f t="shared" si="0"/>
        <v>-964</v>
      </c>
      <c r="M6" s="8">
        <f t="shared" si="1"/>
        <v>-4.3802253725917846E-2</v>
      </c>
    </row>
    <row r="7" spans="1:16" x14ac:dyDescent="0.25">
      <c r="A7" t="s">
        <v>16</v>
      </c>
      <c r="B7" s="71">
        <v>17319</v>
      </c>
      <c r="C7" s="71">
        <v>18170</v>
      </c>
      <c r="D7" s="71">
        <v>19244</v>
      </c>
      <c r="E7" s="71">
        <v>20450</v>
      </c>
      <c r="F7" s="71">
        <v>21302</v>
      </c>
      <c r="G7" s="71">
        <v>22439</v>
      </c>
      <c r="H7" s="71">
        <v>23688</v>
      </c>
      <c r="I7" s="71">
        <v>24462</v>
      </c>
      <c r="J7" s="71">
        <v>25443</v>
      </c>
      <c r="K7" s="71">
        <v>25958</v>
      </c>
      <c r="L7" s="12">
        <f t="shared" si="0"/>
        <v>515</v>
      </c>
      <c r="M7" s="8">
        <f t="shared" si="1"/>
        <v>2.0241323743269268E-2</v>
      </c>
    </row>
    <row r="8" spans="1:16" x14ac:dyDescent="0.25">
      <c r="A8" t="s">
        <v>22</v>
      </c>
      <c r="B8" s="71">
        <v>4990</v>
      </c>
      <c r="C8" s="71">
        <v>5170</v>
      </c>
      <c r="D8" s="71">
        <v>5304</v>
      </c>
      <c r="E8" s="71">
        <v>5662</v>
      </c>
      <c r="F8" s="71">
        <v>6344</v>
      </c>
      <c r="G8" s="71">
        <v>6845</v>
      </c>
      <c r="H8" s="71">
        <v>7022</v>
      </c>
      <c r="I8" s="71">
        <v>7701</v>
      </c>
      <c r="J8" s="71">
        <v>8097</v>
      </c>
      <c r="K8" s="71">
        <v>8556</v>
      </c>
      <c r="L8" s="12">
        <f t="shared" si="0"/>
        <v>459</v>
      </c>
      <c r="M8" s="8">
        <f t="shared" si="1"/>
        <v>5.6687662097072988E-2</v>
      </c>
    </row>
    <row r="9" spans="1:16" x14ac:dyDescent="0.25">
      <c r="A9" t="s">
        <v>4</v>
      </c>
      <c r="B9" s="71">
        <v>9680</v>
      </c>
      <c r="C9" s="71">
        <v>10211</v>
      </c>
      <c r="D9" s="71">
        <v>11382</v>
      </c>
      <c r="E9" s="71">
        <v>12074</v>
      </c>
      <c r="F9" s="71">
        <v>12776</v>
      </c>
      <c r="G9" s="71">
        <v>13246</v>
      </c>
      <c r="H9" s="71">
        <v>13571</v>
      </c>
      <c r="I9" s="71">
        <v>14629</v>
      </c>
      <c r="J9" s="71">
        <v>15148</v>
      </c>
      <c r="K9" s="71">
        <v>15284</v>
      </c>
      <c r="L9" s="12">
        <f t="shared" si="0"/>
        <v>136</v>
      </c>
      <c r="M9" s="8">
        <f t="shared" si="1"/>
        <v>8.9780829152363347E-3</v>
      </c>
    </row>
    <row r="10" spans="1:16" x14ac:dyDescent="0.25">
      <c r="A10" t="s">
        <v>17</v>
      </c>
      <c r="B10" s="71">
        <v>28961</v>
      </c>
      <c r="C10" s="71">
        <v>32293</v>
      </c>
      <c r="D10" s="71">
        <v>35699</v>
      </c>
      <c r="E10" s="71">
        <v>37308</v>
      </c>
      <c r="F10" s="71">
        <v>40222</v>
      </c>
      <c r="G10" s="71">
        <v>42323</v>
      </c>
      <c r="H10" s="71">
        <v>44093</v>
      </c>
      <c r="I10" s="71">
        <v>46251</v>
      </c>
      <c r="J10" s="71">
        <v>48422</v>
      </c>
      <c r="K10" s="71">
        <v>49161</v>
      </c>
      <c r="L10" s="12">
        <f t="shared" si="0"/>
        <v>739</v>
      </c>
      <c r="M10" s="8">
        <f t="shared" si="1"/>
        <v>1.5261657924084094E-2</v>
      </c>
    </row>
    <row r="11" spans="1:16" x14ac:dyDescent="0.25">
      <c r="A11" t="s">
        <v>13</v>
      </c>
      <c r="B11" s="71">
        <v>17595</v>
      </c>
      <c r="C11" s="71">
        <v>18584</v>
      </c>
      <c r="D11" s="71">
        <v>20124</v>
      </c>
      <c r="E11" s="71">
        <v>21846</v>
      </c>
      <c r="F11" s="71">
        <v>23613</v>
      </c>
      <c r="G11" s="71">
        <v>24874</v>
      </c>
      <c r="H11" s="71">
        <v>25409</v>
      </c>
      <c r="I11" s="71">
        <v>26977</v>
      </c>
      <c r="J11" s="71">
        <v>29161</v>
      </c>
      <c r="K11" s="71">
        <v>29189</v>
      </c>
      <c r="L11" s="12">
        <f>K11-J11</f>
        <v>28</v>
      </c>
      <c r="M11" s="8">
        <f t="shared" si="1"/>
        <v>9.6018655052981718E-4</v>
      </c>
    </row>
    <row r="12" spans="1:16" s="1" customFormat="1" x14ac:dyDescent="0.25">
      <c r="A12" t="s">
        <v>30</v>
      </c>
      <c r="B12" s="113">
        <v>165839</v>
      </c>
      <c r="C12" s="113">
        <v>175451</v>
      </c>
      <c r="D12" s="113">
        <v>187669</v>
      </c>
      <c r="E12" s="113">
        <v>200808</v>
      </c>
      <c r="F12" s="113">
        <v>213895</v>
      </c>
      <c r="G12" s="113">
        <v>228450</v>
      </c>
      <c r="H12" s="113">
        <v>243256</v>
      </c>
      <c r="I12" s="113">
        <v>253628</v>
      </c>
      <c r="J12" s="113">
        <v>271388</v>
      </c>
      <c r="K12" s="113">
        <v>294072</v>
      </c>
      <c r="L12" s="12">
        <f t="shared" si="0"/>
        <v>22684</v>
      </c>
      <c r="M12" s="8">
        <f t="shared" si="1"/>
        <v>8.3585125355579465E-2</v>
      </c>
    </row>
    <row r="14" spans="1:16" x14ac:dyDescent="0.25">
      <c r="B14" s="155">
        <v>2014</v>
      </c>
      <c r="C14" s="155">
        <v>2015</v>
      </c>
      <c r="D14" s="155">
        <v>2016</v>
      </c>
      <c r="E14" s="155">
        <v>2017</v>
      </c>
      <c r="F14" s="155">
        <v>2018</v>
      </c>
      <c r="G14" s="155">
        <v>2019</v>
      </c>
      <c r="H14" s="155">
        <v>2020</v>
      </c>
      <c r="I14" s="155">
        <v>2021</v>
      </c>
      <c r="J14" s="155">
        <v>2022</v>
      </c>
      <c r="K14" s="155">
        <v>2023</v>
      </c>
      <c r="L14" s="1" t="s">
        <v>122</v>
      </c>
      <c r="M14" s="1" t="s">
        <v>129</v>
      </c>
      <c r="N14" s="1" t="s">
        <v>117</v>
      </c>
      <c r="O14" s="1" t="s">
        <v>118</v>
      </c>
    </row>
    <row r="15" spans="1:16" x14ac:dyDescent="0.25">
      <c r="A15" s="2" t="s">
        <v>60</v>
      </c>
      <c r="B15" s="12">
        <f>B4+B8+B11</f>
        <v>31157</v>
      </c>
      <c r="C15" s="12">
        <f t="shared" ref="C15:K15" si="2">C4+C8+C11</f>
        <v>32620</v>
      </c>
      <c r="D15" s="12">
        <f t="shared" si="2"/>
        <v>34494</v>
      </c>
      <c r="E15" s="12">
        <f t="shared" si="2"/>
        <v>37440</v>
      </c>
      <c r="F15" s="12">
        <f t="shared" si="2"/>
        <v>40596</v>
      </c>
      <c r="G15" s="12">
        <f t="shared" si="2"/>
        <v>43192</v>
      </c>
      <c r="H15" s="12">
        <f t="shared" si="2"/>
        <v>43976</v>
      </c>
      <c r="I15" s="12">
        <f t="shared" si="2"/>
        <v>45688</v>
      </c>
      <c r="J15" s="12">
        <f t="shared" si="2"/>
        <v>49032</v>
      </c>
      <c r="K15" s="12">
        <f t="shared" si="2"/>
        <v>50083</v>
      </c>
      <c r="L15" s="12">
        <f>K15-J15</f>
        <v>1051</v>
      </c>
      <c r="M15" s="8">
        <f>L15/J15</f>
        <v>2.1434981236743353E-2</v>
      </c>
      <c r="N15" s="12">
        <f>K15-B15</f>
        <v>18926</v>
      </c>
      <c r="O15" s="8">
        <f>N15/B15</f>
        <v>0.6074397406682287</v>
      </c>
      <c r="P15" s="8">
        <f>L15/$L$18</f>
        <v>2.1581108829568789</v>
      </c>
    </row>
    <row r="16" spans="1:16" x14ac:dyDescent="0.25">
      <c r="A16" s="2" t="s">
        <v>55</v>
      </c>
      <c r="B16" s="12">
        <f>B6+B7+B9+B10</f>
        <v>73277</v>
      </c>
      <c r="C16" s="12">
        <f t="shared" ref="C16:K16" si="3">C6+C7+C9+C10</f>
        <v>78856</v>
      </c>
      <c r="D16" s="12">
        <f t="shared" si="3"/>
        <v>84570</v>
      </c>
      <c r="E16" s="12">
        <f t="shared" si="3"/>
        <v>86562</v>
      </c>
      <c r="F16" s="12">
        <f t="shared" si="3"/>
        <v>91914</v>
      </c>
      <c r="G16" s="12">
        <f t="shared" si="3"/>
        <v>96090</v>
      </c>
      <c r="H16" s="12">
        <f t="shared" si="3"/>
        <v>100230</v>
      </c>
      <c r="I16" s="12">
        <f t="shared" si="3"/>
        <v>105190</v>
      </c>
      <c r="J16" s="12">
        <f t="shared" si="3"/>
        <v>111021</v>
      </c>
      <c r="K16" s="12">
        <f t="shared" si="3"/>
        <v>111447</v>
      </c>
      <c r="L16" s="12">
        <f>K16-J16</f>
        <v>426</v>
      </c>
      <c r="M16" s="8">
        <f>L16/J16</f>
        <v>3.8371118977490746E-3</v>
      </c>
      <c r="N16" s="12">
        <f>K16-B16</f>
        <v>38170</v>
      </c>
      <c r="O16" s="8">
        <f>N16/B16</f>
        <v>0.52090014602126178</v>
      </c>
      <c r="P16" s="8">
        <f t="shared" ref="P16:P18" si="4">L16/$L$18</f>
        <v>0.87474332648870634</v>
      </c>
    </row>
    <row r="17" spans="1:16" x14ac:dyDescent="0.25">
      <c r="A17" s="2" t="s">
        <v>7</v>
      </c>
      <c r="B17" s="9">
        <f>B5</f>
        <v>71748</v>
      </c>
      <c r="C17" s="9">
        <f t="shared" ref="C17:K17" si="5">C5</f>
        <v>77054</v>
      </c>
      <c r="D17" s="9">
        <f t="shared" si="5"/>
        <v>82775</v>
      </c>
      <c r="E17" s="9">
        <f t="shared" si="5"/>
        <v>91159</v>
      </c>
      <c r="F17" s="9">
        <f t="shared" si="5"/>
        <v>97348</v>
      </c>
      <c r="G17" s="9">
        <f t="shared" si="5"/>
        <v>105654</v>
      </c>
      <c r="H17" s="9">
        <f t="shared" si="5"/>
        <v>111198</v>
      </c>
      <c r="I17" s="9">
        <f t="shared" si="5"/>
        <v>121285</v>
      </c>
      <c r="J17" s="9">
        <f t="shared" si="5"/>
        <v>133931</v>
      </c>
      <c r="K17" s="9">
        <f t="shared" si="5"/>
        <v>132941</v>
      </c>
      <c r="L17" s="9">
        <f>K17-J17</f>
        <v>-990</v>
      </c>
      <c r="M17" s="8">
        <f>L17/J17</f>
        <v>-7.3918659608305766E-3</v>
      </c>
      <c r="N17" s="12">
        <f>K17-B17</f>
        <v>61193</v>
      </c>
      <c r="O17" s="8">
        <f>N17/B17</f>
        <v>0.85288788537659588</v>
      </c>
      <c r="P17" s="8">
        <f t="shared" si="4"/>
        <v>-2.0328542094455853</v>
      </c>
    </row>
    <row r="18" spans="1:16" x14ac:dyDescent="0.25">
      <c r="A18" s="2" t="s">
        <v>57</v>
      </c>
      <c r="B18" s="148">
        <f>SUM(B15:B17)</f>
        <v>176182</v>
      </c>
      <c r="C18" s="148">
        <f t="shared" ref="C18:K18" si="6">SUM(C15:C17)</f>
        <v>188530</v>
      </c>
      <c r="D18" s="148">
        <f t="shared" si="6"/>
        <v>201839</v>
      </c>
      <c r="E18" s="148">
        <f t="shared" si="6"/>
        <v>215161</v>
      </c>
      <c r="F18" s="148">
        <f t="shared" si="6"/>
        <v>229858</v>
      </c>
      <c r="G18" s="148">
        <f t="shared" si="6"/>
        <v>244936</v>
      </c>
      <c r="H18" s="148">
        <f t="shared" si="6"/>
        <v>255404</v>
      </c>
      <c r="I18" s="148">
        <f t="shared" si="6"/>
        <v>272163</v>
      </c>
      <c r="J18" s="148">
        <f t="shared" si="6"/>
        <v>293984</v>
      </c>
      <c r="K18" s="148">
        <f t="shared" si="6"/>
        <v>294471</v>
      </c>
      <c r="L18" s="12">
        <f>K18-J18</f>
        <v>487</v>
      </c>
      <c r="M18" s="8">
        <f>L18/J18</f>
        <v>1.6565527375639491E-3</v>
      </c>
      <c r="N18" s="12">
        <f>K18-B18</f>
        <v>118289</v>
      </c>
      <c r="O18" s="8">
        <f>N18/B18</f>
        <v>0.67140229989442735</v>
      </c>
      <c r="P18" s="8">
        <f t="shared" si="4"/>
        <v>1</v>
      </c>
    </row>
    <row r="20" spans="1:16" x14ac:dyDescent="0.25">
      <c r="B20" s="155">
        <v>2014</v>
      </c>
      <c r="C20" s="155">
        <v>2015</v>
      </c>
      <c r="D20" s="155">
        <v>2016</v>
      </c>
      <c r="E20" s="155">
        <v>2017</v>
      </c>
      <c r="F20" s="155">
        <v>2018</v>
      </c>
      <c r="G20" s="155">
        <v>2019</v>
      </c>
      <c r="H20" s="155">
        <v>2020</v>
      </c>
      <c r="I20" s="155">
        <v>2021</v>
      </c>
      <c r="J20" s="155">
        <v>2022</v>
      </c>
      <c r="K20" s="155">
        <v>2023</v>
      </c>
    </row>
    <row r="21" spans="1:16" x14ac:dyDescent="0.25">
      <c r="A21" s="2" t="s">
        <v>60</v>
      </c>
      <c r="B21" s="8">
        <f t="shared" ref="B21:K21" si="7">B15/B18</f>
        <v>0.17684553473113032</v>
      </c>
      <c r="C21" s="8">
        <f t="shared" si="7"/>
        <v>0.17302286108311674</v>
      </c>
      <c r="D21" s="8">
        <f t="shared" si="7"/>
        <v>0.1708985874880474</v>
      </c>
      <c r="E21" s="8">
        <f t="shared" si="7"/>
        <v>0.17400923029731225</v>
      </c>
      <c r="F21" s="8">
        <f t="shared" si="7"/>
        <v>0.17661338739569649</v>
      </c>
      <c r="G21" s="8">
        <f t="shared" si="7"/>
        <v>0.17633994186236404</v>
      </c>
      <c r="H21" s="8">
        <f t="shared" si="7"/>
        <v>0.17218211147828538</v>
      </c>
      <c r="I21" s="8">
        <f t="shared" si="7"/>
        <v>0.16786998967530486</v>
      </c>
      <c r="J21" s="8">
        <f t="shared" si="7"/>
        <v>0.16678458691629477</v>
      </c>
      <c r="K21" s="8">
        <f t="shared" si="7"/>
        <v>0.17007786844884556</v>
      </c>
    </row>
    <row r="22" spans="1:16" x14ac:dyDescent="0.25">
      <c r="A22" s="2" t="s">
        <v>55</v>
      </c>
      <c r="B22" s="8">
        <f>B16/B18</f>
        <v>0.41591649544221315</v>
      </c>
      <c r="C22" s="8">
        <f t="shared" ref="C22:K22" si="8">C16/C18</f>
        <v>0.41826764971092134</v>
      </c>
      <c r="D22" s="8">
        <f t="shared" si="8"/>
        <v>0.41899731964585635</v>
      </c>
      <c r="E22" s="8">
        <f t="shared" si="8"/>
        <v>0.40231268677873777</v>
      </c>
      <c r="F22" s="8">
        <f t="shared" si="8"/>
        <v>0.39987296504798614</v>
      </c>
      <c r="G22" s="8">
        <f t="shared" si="8"/>
        <v>0.3923065617140804</v>
      </c>
      <c r="H22" s="8">
        <f t="shared" si="8"/>
        <v>0.39243708007705441</v>
      </c>
      <c r="I22" s="8">
        <f t="shared" si="8"/>
        <v>0.38649632756840568</v>
      </c>
      <c r="J22" s="8">
        <f t="shared" si="8"/>
        <v>0.37764300097964515</v>
      </c>
      <c r="K22" s="8">
        <f t="shared" si="8"/>
        <v>0.37846511201442584</v>
      </c>
    </row>
    <row r="23" spans="1:16" x14ac:dyDescent="0.25">
      <c r="A23" s="2" t="s">
        <v>7</v>
      </c>
      <c r="B23" s="8">
        <f t="shared" ref="B23:K23" si="9">B17/B18</f>
        <v>0.4072379698266565</v>
      </c>
      <c r="C23" s="8">
        <f t="shared" si="9"/>
        <v>0.4087094892059619</v>
      </c>
      <c r="D23" s="8">
        <f t="shared" si="9"/>
        <v>0.41010409286609623</v>
      </c>
      <c r="E23" s="8">
        <f t="shared" si="9"/>
        <v>0.42367808292394998</v>
      </c>
      <c r="F23" s="8">
        <f t="shared" si="9"/>
        <v>0.42351364755631737</v>
      </c>
      <c r="G23" s="8">
        <f t="shared" si="9"/>
        <v>0.43135349642355553</v>
      </c>
      <c r="H23" s="8">
        <f t="shared" si="9"/>
        <v>0.43538080844466021</v>
      </c>
      <c r="I23" s="8">
        <f t="shared" si="9"/>
        <v>0.44563368275628945</v>
      </c>
      <c r="J23" s="8">
        <f t="shared" si="9"/>
        <v>0.45557241210406008</v>
      </c>
      <c r="K23" s="8">
        <f t="shared" si="9"/>
        <v>0.45145701953672857</v>
      </c>
    </row>
    <row r="24" spans="1:16" x14ac:dyDescent="0.25">
      <c r="K24" s="17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6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6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6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06"/>
      <c r="B47" s="107">
        <f>B20</f>
        <v>2014</v>
      </c>
      <c r="C47" s="107">
        <f t="shared" ref="C47:K47" si="10">C20</f>
        <v>2015</v>
      </c>
      <c r="D47" s="107">
        <f t="shared" si="10"/>
        <v>2016</v>
      </c>
      <c r="E47" s="107">
        <f t="shared" si="10"/>
        <v>2017</v>
      </c>
      <c r="F47" s="107">
        <f t="shared" si="10"/>
        <v>2018</v>
      </c>
      <c r="G47" s="107">
        <f t="shared" si="10"/>
        <v>2019</v>
      </c>
      <c r="H47" s="107">
        <f t="shared" si="10"/>
        <v>2020</v>
      </c>
      <c r="I47" s="107">
        <f t="shared" si="10"/>
        <v>2021</v>
      </c>
      <c r="J47" s="107">
        <f t="shared" si="10"/>
        <v>2022</v>
      </c>
      <c r="K47" s="107">
        <f t="shared" si="10"/>
        <v>2023</v>
      </c>
    </row>
    <row r="48" spans="1:11" x14ac:dyDescent="0.25">
      <c r="A48" s="110" t="s">
        <v>60</v>
      </c>
      <c r="B48" s="108">
        <f>B15</f>
        <v>31157</v>
      </c>
      <c r="C48" s="108">
        <f t="shared" ref="C48:K48" si="11">C15</f>
        <v>32620</v>
      </c>
      <c r="D48" s="108">
        <f t="shared" si="11"/>
        <v>34494</v>
      </c>
      <c r="E48" s="108">
        <f t="shared" si="11"/>
        <v>37440</v>
      </c>
      <c r="F48" s="108">
        <f t="shared" si="11"/>
        <v>40596</v>
      </c>
      <c r="G48" s="108">
        <f t="shared" si="11"/>
        <v>43192</v>
      </c>
      <c r="H48" s="108">
        <f t="shared" si="11"/>
        <v>43976</v>
      </c>
      <c r="I48" s="108">
        <f t="shared" si="11"/>
        <v>45688</v>
      </c>
      <c r="J48" s="108">
        <f t="shared" si="11"/>
        <v>49032</v>
      </c>
      <c r="K48" s="108">
        <f t="shared" si="11"/>
        <v>50083</v>
      </c>
    </row>
    <row r="49" spans="1:11" x14ac:dyDescent="0.25">
      <c r="A49" s="111" t="s">
        <v>55</v>
      </c>
      <c r="B49" s="112">
        <f t="shared" ref="B49:K50" si="12">B16</f>
        <v>73277</v>
      </c>
      <c r="C49" s="112">
        <f t="shared" si="12"/>
        <v>78856</v>
      </c>
      <c r="D49" s="112">
        <f t="shared" si="12"/>
        <v>84570</v>
      </c>
      <c r="E49" s="112">
        <f t="shared" si="12"/>
        <v>86562</v>
      </c>
      <c r="F49" s="112">
        <f t="shared" si="12"/>
        <v>91914</v>
      </c>
      <c r="G49" s="112">
        <f t="shared" si="12"/>
        <v>96090</v>
      </c>
      <c r="H49" s="112">
        <f t="shared" si="12"/>
        <v>100230</v>
      </c>
      <c r="I49" s="112">
        <f t="shared" si="12"/>
        <v>105190</v>
      </c>
      <c r="J49" s="112">
        <f t="shared" si="12"/>
        <v>111021</v>
      </c>
      <c r="K49" s="112">
        <f t="shared" si="12"/>
        <v>111447</v>
      </c>
    </row>
    <row r="50" spans="1:11" x14ac:dyDescent="0.25">
      <c r="A50" s="110" t="s">
        <v>7</v>
      </c>
      <c r="B50" s="108">
        <f t="shared" si="12"/>
        <v>71748</v>
      </c>
      <c r="C50" s="108">
        <f t="shared" si="12"/>
        <v>77054</v>
      </c>
      <c r="D50" s="108">
        <f t="shared" si="12"/>
        <v>82775</v>
      </c>
      <c r="E50" s="108">
        <f t="shared" si="12"/>
        <v>91159</v>
      </c>
      <c r="F50" s="108">
        <f t="shared" si="12"/>
        <v>97348</v>
      </c>
      <c r="G50" s="108">
        <f t="shared" si="12"/>
        <v>105654</v>
      </c>
      <c r="H50" s="108">
        <f t="shared" si="12"/>
        <v>111198</v>
      </c>
      <c r="I50" s="108">
        <f t="shared" si="12"/>
        <v>121285</v>
      </c>
      <c r="J50" s="108">
        <f t="shared" si="12"/>
        <v>133931</v>
      </c>
      <c r="K50" s="108">
        <f t="shared" si="12"/>
        <v>132941</v>
      </c>
    </row>
    <row r="51" spans="1:11" x14ac:dyDescent="0.25">
      <c r="A51" s="109" t="s">
        <v>57</v>
      </c>
      <c r="B51" s="112">
        <f>B12</f>
        <v>165839</v>
      </c>
      <c r="C51" s="112">
        <f t="shared" ref="C51:K51" si="13">C12</f>
        <v>175451</v>
      </c>
      <c r="D51" s="112">
        <f t="shared" si="13"/>
        <v>187669</v>
      </c>
      <c r="E51" s="112">
        <f t="shared" si="13"/>
        <v>200808</v>
      </c>
      <c r="F51" s="112">
        <f t="shared" si="13"/>
        <v>213895</v>
      </c>
      <c r="G51" s="112">
        <f t="shared" si="13"/>
        <v>228450</v>
      </c>
      <c r="H51" s="112">
        <f t="shared" si="13"/>
        <v>243256</v>
      </c>
      <c r="I51" s="112">
        <f t="shared" si="13"/>
        <v>253628</v>
      </c>
      <c r="J51" s="112">
        <f t="shared" si="13"/>
        <v>271388</v>
      </c>
      <c r="K51" s="112">
        <f t="shared" si="13"/>
        <v>294072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269F-5418-45ED-B427-57E62D73A85E}">
  <sheetPr>
    <tabColor rgb="FF00B050"/>
  </sheetPr>
  <dimension ref="A1:AA12"/>
  <sheetViews>
    <sheetView topLeftCell="A4" workbookViewId="0">
      <selection activeCell="M26" sqref="M26"/>
    </sheetView>
  </sheetViews>
  <sheetFormatPr defaultRowHeight="15" x14ac:dyDescent="0.25"/>
  <cols>
    <col min="1" max="1" width="44" customWidth="1"/>
    <col min="2" max="2" width="14.28515625" customWidth="1"/>
    <col min="3" max="3" width="9.5703125" customWidth="1"/>
    <col min="4" max="5" width="10" customWidth="1"/>
    <col min="6" max="6" width="9" customWidth="1"/>
    <col min="7" max="7" width="9.85546875" customWidth="1"/>
    <col min="8" max="9" width="9.5703125" customWidth="1"/>
    <col min="10" max="10" width="10.28515625" customWidth="1"/>
    <col min="11" max="11" width="10" customWidth="1"/>
    <col min="12" max="12" width="14.7109375" customWidth="1"/>
    <col min="13" max="13" width="17.5703125" customWidth="1"/>
    <col min="14" max="14" width="15" customWidth="1"/>
    <col min="15" max="15" width="12.85546875" customWidth="1"/>
    <col min="16" max="16" width="18.85546875" customWidth="1"/>
    <col min="18" max="18" width="20.42578125" customWidth="1"/>
  </cols>
  <sheetData>
    <row r="1" spans="1:27" x14ac:dyDescent="0.25">
      <c r="A1" s="1" t="s">
        <v>142</v>
      </c>
      <c r="B1" s="1"/>
    </row>
    <row r="3" spans="1:27" s="34" customFormat="1" x14ac:dyDescent="0.25">
      <c r="A3" s="59"/>
      <c r="B3" s="162" t="s">
        <v>0</v>
      </c>
      <c r="C3" s="162" t="s">
        <v>1</v>
      </c>
      <c r="D3" s="162" t="s">
        <v>2</v>
      </c>
      <c r="E3" s="162" t="s">
        <v>104</v>
      </c>
      <c r="F3" s="162" t="s">
        <v>105</v>
      </c>
      <c r="G3" s="162" t="s">
        <v>106</v>
      </c>
      <c r="H3" s="162" t="s">
        <v>28</v>
      </c>
      <c r="I3" s="162" t="s">
        <v>110</v>
      </c>
      <c r="J3" s="162" t="s">
        <v>111</v>
      </c>
      <c r="K3" s="162" t="s">
        <v>177</v>
      </c>
      <c r="L3" s="3" t="s">
        <v>122</v>
      </c>
      <c r="M3" s="3" t="s">
        <v>129</v>
      </c>
      <c r="N3" s="3" t="s">
        <v>117</v>
      </c>
      <c r="O3" s="3" t="s">
        <v>118</v>
      </c>
      <c r="P3" s="58" t="s">
        <v>162</v>
      </c>
      <c r="Q3"/>
      <c r="R3"/>
      <c r="S3"/>
      <c r="T3"/>
      <c r="U3"/>
      <c r="V3"/>
      <c r="W3"/>
      <c r="X3"/>
      <c r="Y3"/>
      <c r="Z3"/>
      <c r="AA3"/>
    </row>
    <row r="4" spans="1:27" s="34" customFormat="1" x14ac:dyDescent="0.25">
      <c r="A4" s="58" t="s">
        <v>40</v>
      </c>
      <c r="B4" s="52">
        <v>12909</v>
      </c>
      <c r="C4" s="52">
        <v>15336</v>
      </c>
      <c r="D4" s="52">
        <v>16085</v>
      </c>
      <c r="E4" s="52">
        <v>17788</v>
      </c>
      <c r="F4" s="52">
        <v>20282</v>
      </c>
      <c r="G4" s="52">
        <v>20364</v>
      </c>
      <c r="H4" s="52">
        <v>22257</v>
      </c>
      <c r="I4" s="52">
        <v>24906</v>
      </c>
      <c r="J4" s="52">
        <v>27071</v>
      </c>
      <c r="K4" s="52">
        <v>28705</v>
      </c>
      <c r="L4" s="62">
        <v>1634</v>
      </c>
      <c r="M4" s="63">
        <v>6.0359794614162757E-2</v>
      </c>
      <c r="N4" s="62">
        <v>15796</v>
      </c>
      <c r="O4" s="63">
        <v>1.2236424200170424</v>
      </c>
      <c r="P4" s="63">
        <v>0.28143300034447122</v>
      </c>
      <c r="Q4"/>
      <c r="R4"/>
      <c r="S4"/>
      <c r="T4"/>
      <c r="U4"/>
      <c r="V4"/>
      <c r="W4"/>
      <c r="X4"/>
      <c r="Y4"/>
      <c r="Z4"/>
      <c r="AA4"/>
    </row>
    <row r="5" spans="1:27" s="34" customFormat="1" x14ac:dyDescent="0.25">
      <c r="A5" s="58" t="s">
        <v>41</v>
      </c>
      <c r="B5" s="52">
        <v>165239</v>
      </c>
      <c r="C5" s="52">
        <v>174032</v>
      </c>
      <c r="D5" s="52">
        <v>180532</v>
      </c>
      <c r="E5" s="52">
        <v>188039</v>
      </c>
      <c r="F5" s="52">
        <v>197399</v>
      </c>
      <c r="G5" s="52">
        <v>205507</v>
      </c>
      <c r="H5" s="52">
        <v>209777</v>
      </c>
      <c r="I5" s="52">
        <v>218196</v>
      </c>
      <c r="J5" s="52">
        <v>229122</v>
      </c>
      <c r="K5" s="185">
        <v>234370</v>
      </c>
      <c r="L5" s="62">
        <v>5248</v>
      </c>
      <c r="M5" s="63">
        <v>2.2904827995565681E-2</v>
      </c>
      <c r="N5" s="62">
        <v>69131</v>
      </c>
      <c r="O5" s="63">
        <v>0.41836975532410631</v>
      </c>
      <c r="P5" s="63">
        <v>0.90389252497416461</v>
      </c>
      <c r="Q5"/>
      <c r="R5"/>
      <c r="S5"/>
      <c r="T5"/>
      <c r="U5"/>
      <c r="V5"/>
      <c r="W5"/>
      <c r="X5"/>
      <c r="Y5"/>
      <c r="Z5"/>
      <c r="AA5"/>
    </row>
    <row r="6" spans="1:27" s="61" customFormat="1" x14ac:dyDescent="0.25">
      <c r="A6" s="59" t="s">
        <v>42</v>
      </c>
      <c r="B6" s="60">
        <v>178148</v>
      </c>
      <c r="C6" s="60">
        <v>189368</v>
      </c>
      <c r="D6" s="60">
        <v>196617</v>
      </c>
      <c r="E6" s="60">
        <v>205827</v>
      </c>
      <c r="F6" s="60">
        <v>217681</v>
      </c>
      <c r="G6" s="60">
        <v>225871</v>
      </c>
      <c r="H6" s="60">
        <v>232034</v>
      </c>
      <c r="I6" s="60">
        <v>243102</v>
      </c>
      <c r="J6" s="60">
        <v>256193</v>
      </c>
      <c r="K6" s="60">
        <v>263075</v>
      </c>
      <c r="L6" s="37">
        <v>6882</v>
      </c>
      <c r="M6" s="38">
        <v>2.6862560647636743E-2</v>
      </c>
      <c r="N6" s="37">
        <v>84927</v>
      </c>
      <c r="O6" s="38">
        <v>0.47672160226328669</v>
      </c>
      <c r="P6" s="38">
        <v>1.1853255253186359</v>
      </c>
      <c r="Q6"/>
      <c r="R6"/>
      <c r="S6"/>
      <c r="T6"/>
      <c r="U6"/>
      <c r="V6"/>
      <c r="W6"/>
      <c r="X6"/>
      <c r="Y6"/>
      <c r="Z6"/>
      <c r="AA6"/>
    </row>
    <row r="7" spans="1:27" s="34" customFormat="1" x14ac:dyDescent="0.25">
      <c r="A7" s="58" t="s">
        <v>43</v>
      </c>
      <c r="B7" s="66">
        <v>53770</v>
      </c>
      <c r="C7" s="66">
        <v>58830</v>
      </c>
      <c r="D7" s="66">
        <v>63449</v>
      </c>
      <c r="E7" s="66">
        <v>68458</v>
      </c>
      <c r="F7" s="66">
        <v>71969</v>
      </c>
      <c r="G7" s="66">
        <v>77728</v>
      </c>
      <c r="H7" s="66">
        <v>79424</v>
      </c>
      <c r="I7" s="66">
        <v>84113</v>
      </c>
      <c r="J7" s="66">
        <v>90785</v>
      </c>
      <c r="K7" s="66">
        <v>92268</v>
      </c>
      <c r="L7" s="62">
        <v>1483</v>
      </c>
      <c r="M7" s="63">
        <v>1.6335297681335022E-2</v>
      </c>
      <c r="N7" s="62">
        <v>38498</v>
      </c>
      <c r="O7" s="63">
        <v>0.71597545099497861</v>
      </c>
      <c r="P7" s="63">
        <v>0.25542542197726492</v>
      </c>
      <c r="Q7"/>
      <c r="R7"/>
      <c r="S7"/>
      <c r="T7"/>
      <c r="U7"/>
      <c r="V7"/>
      <c r="W7"/>
      <c r="X7"/>
      <c r="Y7"/>
      <c r="Z7"/>
      <c r="AA7"/>
    </row>
    <row r="8" spans="1:27" s="34" customFormat="1" x14ac:dyDescent="0.25">
      <c r="A8" s="58" t="s">
        <v>44</v>
      </c>
      <c r="B8" s="52">
        <v>74313</v>
      </c>
      <c r="C8" s="52">
        <v>79807</v>
      </c>
      <c r="D8" s="52">
        <v>87564</v>
      </c>
      <c r="E8" s="52">
        <v>95886</v>
      </c>
      <c r="F8" s="52">
        <v>103237</v>
      </c>
      <c r="G8" s="52">
        <v>111103</v>
      </c>
      <c r="H8" s="52">
        <v>115583</v>
      </c>
      <c r="I8" s="52">
        <v>127567</v>
      </c>
      <c r="J8" s="52">
        <v>139536</v>
      </c>
      <c r="K8" s="52">
        <v>136977</v>
      </c>
      <c r="L8" s="62">
        <v>-2559</v>
      </c>
      <c r="M8" s="63">
        <v>-1.8339353285173717E-2</v>
      </c>
      <c r="N8" s="62">
        <v>62664</v>
      </c>
      <c r="O8" s="63">
        <v>0.84324411610350813</v>
      </c>
      <c r="P8" s="63">
        <v>-0.44075094729590081</v>
      </c>
      <c r="Q8"/>
      <c r="R8"/>
      <c r="S8"/>
      <c r="T8"/>
      <c r="U8"/>
      <c r="V8"/>
      <c r="W8"/>
      <c r="X8"/>
      <c r="Y8"/>
      <c r="Z8"/>
      <c r="AA8"/>
    </row>
    <row r="9" spans="1:27" s="61" customFormat="1" x14ac:dyDescent="0.25">
      <c r="A9" s="59" t="s">
        <v>45</v>
      </c>
      <c r="B9" s="60">
        <v>128083</v>
      </c>
      <c r="C9" s="60">
        <v>138637</v>
      </c>
      <c r="D9" s="60">
        <v>151013</v>
      </c>
      <c r="E9" s="60">
        <v>164344</v>
      </c>
      <c r="F9" s="60">
        <v>175206</v>
      </c>
      <c r="G9" s="60">
        <v>188831</v>
      </c>
      <c r="H9" s="60">
        <v>195007</v>
      </c>
      <c r="I9" s="60">
        <v>211680</v>
      </c>
      <c r="J9" s="60">
        <v>230321</v>
      </c>
      <c r="K9" s="60">
        <v>229245</v>
      </c>
      <c r="L9" s="37">
        <v>-1076</v>
      </c>
      <c r="M9" s="38">
        <v>-4.6717407444392825E-3</v>
      </c>
      <c r="N9" s="37">
        <v>101162</v>
      </c>
      <c r="O9" s="38">
        <v>0.78981597870131082</v>
      </c>
      <c r="P9" s="38">
        <v>-0.18532552531863589</v>
      </c>
      <c r="Q9"/>
      <c r="R9"/>
      <c r="S9"/>
      <c r="T9"/>
      <c r="U9"/>
      <c r="V9"/>
      <c r="W9"/>
      <c r="X9"/>
      <c r="Y9"/>
      <c r="Z9"/>
      <c r="AA9"/>
    </row>
    <row r="10" spans="1:27" s="34" customFormat="1" x14ac:dyDescent="0.25">
      <c r="A10" s="59" t="s">
        <v>46</v>
      </c>
      <c r="B10" s="60">
        <v>306231</v>
      </c>
      <c r="C10" s="60">
        <v>328005</v>
      </c>
      <c r="D10" s="60">
        <v>347630</v>
      </c>
      <c r="E10" s="60">
        <v>370171</v>
      </c>
      <c r="F10" s="60">
        <v>392887</v>
      </c>
      <c r="G10" s="60">
        <v>414702</v>
      </c>
      <c r="H10" s="60">
        <v>427041</v>
      </c>
      <c r="I10" s="60">
        <v>454782</v>
      </c>
      <c r="J10" s="60">
        <v>486514</v>
      </c>
      <c r="K10" s="60">
        <v>492320</v>
      </c>
      <c r="L10" s="37">
        <v>5806</v>
      </c>
      <c r="M10" s="38">
        <v>1.1933880628306689E-2</v>
      </c>
      <c r="N10" s="37">
        <v>186089</v>
      </c>
      <c r="O10" s="38">
        <v>0.60767525168908443</v>
      </c>
      <c r="P10" s="38">
        <v>1</v>
      </c>
      <c r="Q10"/>
      <c r="R10"/>
      <c r="S10"/>
      <c r="T10"/>
      <c r="U10"/>
      <c r="V10"/>
      <c r="W10"/>
      <c r="X10"/>
      <c r="Y10"/>
      <c r="Z10"/>
      <c r="AA10"/>
    </row>
    <row r="12" spans="1:27" x14ac:dyDescent="0.25">
      <c r="N12" s="12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3FDF-03E7-4592-BF8E-7AB14D33547B}">
  <sheetPr>
    <tabColor rgb="FF00B050"/>
  </sheetPr>
  <dimension ref="A1:M30"/>
  <sheetViews>
    <sheetView topLeftCell="A10" zoomScaleNormal="100" workbookViewId="0">
      <selection activeCell="J22" sqref="J22"/>
    </sheetView>
  </sheetViews>
  <sheetFormatPr defaultRowHeight="15" x14ac:dyDescent="0.25"/>
  <cols>
    <col min="1" max="1" width="33.85546875" customWidth="1"/>
    <col min="2" max="11" width="11.5703125" bestFit="1" customWidth="1"/>
  </cols>
  <sheetData>
    <row r="1" spans="1:13" x14ac:dyDescent="0.25">
      <c r="A1" s="1" t="s">
        <v>141</v>
      </c>
    </row>
    <row r="3" spans="1:13" x14ac:dyDescent="0.25">
      <c r="A3" s="4"/>
      <c r="B3" s="162" t="s">
        <v>0</v>
      </c>
      <c r="C3" s="162" t="s">
        <v>1</v>
      </c>
      <c r="D3" s="162" t="s">
        <v>2</v>
      </c>
      <c r="E3" s="162" t="s">
        <v>104</v>
      </c>
      <c r="F3" s="162" t="s">
        <v>105</v>
      </c>
      <c r="G3" s="162" t="s">
        <v>106</v>
      </c>
      <c r="H3" s="162" t="s">
        <v>28</v>
      </c>
      <c r="I3" s="162" t="s">
        <v>110</v>
      </c>
      <c r="J3" s="162" t="s">
        <v>111</v>
      </c>
      <c r="K3" s="162" t="s">
        <v>177</v>
      </c>
    </row>
    <row r="4" spans="1:13" x14ac:dyDescent="0.25">
      <c r="A4" s="4" t="s">
        <v>40</v>
      </c>
      <c r="B4" s="64">
        <v>12909</v>
      </c>
      <c r="C4" s="64">
        <v>15336</v>
      </c>
      <c r="D4" s="64">
        <v>16085</v>
      </c>
      <c r="E4" s="64">
        <v>17788</v>
      </c>
      <c r="F4" s="64">
        <v>20282</v>
      </c>
      <c r="G4" s="64">
        <v>20364</v>
      </c>
      <c r="H4" s="64">
        <v>22257</v>
      </c>
      <c r="I4" s="64">
        <v>24906</v>
      </c>
      <c r="J4" s="64">
        <v>27071</v>
      </c>
      <c r="K4" s="64">
        <v>28705</v>
      </c>
    </row>
    <row r="5" spans="1:13" x14ac:dyDescent="0.25">
      <c r="A5" s="4" t="s">
        <v>41</v>
      </c>
      <c r="B5" s="73">
        <v>165239</v>
      </c>
      <c r="C5" s="73">
        <v>174032</v>
      </c>
      <c r="D5" s="73">
        <v>180532</v>
      </c>
      <c r="E5" s="73">
        <v>188039</v>
      </c>
      <c r="F5" s="73">
        <v>197399</v>
      </c>
      <c r="G5" s="73">
        <v>205507</v>
      </c>
      <c r="H5" s="73">
        <v>209777</v>
      </c>
      <c r="I5" s="73">
        <v>218196</v>
      </c>
      <c r="J5" s="73">
        <v>229122</v>
      </c>
      <c r="K5" s="73">
        <v>234370</v>
      </c>
    </row>
    <row r="6" spans="1:13" x14ac:dyDescent="0.25">
      <c r="A6" s="4" t="s">
        <v>42</v>
      </c>
      <c r="B6" s="65">
        <v>178148</v>
      </c>
      <c r="C6" s="65">
        <v>189368</v>
      </c>
      <c r="D6" s="65">
        <v>196617</v>
      </c>
      <c r="E6" s="65">
        <v>205827</v>
      </c>
      <c r="F6" s="65">
        <v>217681</v>
      </c>
      <c r="G6" s="65">
        <v>225871</v>
      </c>
      <c r="H6" s="65">
        <v>232034</v>
      </c>
      <c r="I6" s="65">
        <v>243102</v>
      </c>
      <c r="J6" s="65">
        <v>256193</v>
      </c>
      <c r="K6" s="65">
        <v>263075</v>
      </c>
    </row>
    <row r="7" spans="1:13" s="34" customFormat="1" x14ac:dyDescent="0.25">
      <c r="A7" s="58" t="s">
        <v>43</v>
      </c>
      <c r="B7" s="66">
        <v>53770</v>
      </c>
      <c r="C7" s="66">
        <v>58830</v>
      </c>
      <c r="D7" s="66">
        <v>63449</v>
      </c>
      <c r="E7" s="66">
        <v>68458</v>
      </c>
      <c r="F7" s="66">
        <v>71969</v>
      </c>
      <c r="G7" s="66">
        <v>77728</v>
      </c>
      <c r="H7" s="66">
        <v>79424</v>
      </c>
      <c r="I7" s="66">
        <v>84113</v>
      </c>
      <c r="J7" s="66">
        <v>90785</v>
      </c>
      <c r="K7" s="66">
        <v>92268</v>
      </c>
    </row>
    <row r="8" spans="1:13" x14ac:dyDescent="0.25">
      <c r="A8" s="4" t="s">
        <v>44</v>
      </c>
      <c r="B8" s="73">
        <v>74313</v>
      </c>
      <c r="C8" s="73">
        <v>79807</v>
      </c>
      <c r="D8" s="73">
        <v>87564</v>
      </c>
      <c r="E8" s="73">
        <v>95886</v>
      </c>
      <c r="F8" s="73">
        <v>103237</v>
      </c>
      <c r="G8" s="73">
        <v>111103</v>
      </c>
      <c r="H8" s="73">
        <v>115583</v>
      </c>
      <c r="I8" s="73">
        <v>127567</v>
      </c>
      <c r="J8" s="73">
        <v>139536</v>
      </c>
      <c r="K8" s="73">
        <v>136977</v>
      </c>
    </row>
    <row r="9" spans="1:13" x14ac:dyDescent="0.25">
      <c r="A9" s="4" t="s">
        <v>45</v>
      </c>
      <c r="B9" s="65">
        <v>128083</v>
      </c>
      <c r="C9" s="65">
        <v>138637</v>
      </c>
      <c r="D9" s="65">
        <v>151013</v>
      </c>
      <c r="E9" s="65">
        <v>164344</v>
      </c>
      <c r="F9" s="65">
        <v>175206</v>
      </c>
      <c r="G9" s="65">
        <v>188831</v>
      </c>
      <c r="H9" s="65">
        <v>195007</v>
      </c>
      <c r="I9" s="65">
        <v>211680</v>
      </c>
      <c r="J9" s="65">
        <v>230321</v>
      </c>
      <c r="K9" s="65">
        <v>229245</v>
      </c>
    </row>
    <row r="10" spans="1:13" x14ac:dyDescent="0.25">
      <c r="A10" s="3" t="s">
        <v>46</v>
      </c>
      <c r="B10" s="65">
        <v>306231</v>
      </c>
      <c r="C10" s="65">
        <v>328005</v>
      </c>
      <c r="D10" s="65">
        <v>347630</v>
      </c>
      <c r="E10" s="65">
        <v>370171</v>
      </c>
      <c r="F10" s="65">
        <v>392887</v>
      </c>
      <c r="G10" s="65">
        <v>414702</v>
      </c>
      <c r="H10" s="65">
        <v>427041</v>
      </c>
      <c r="I10" s="65">
        <v>454782</v>
      </c>
      <c r="J10" s="65">
        <v>486514</v>
      </c>
      <c r="K10" s="65">
        <v>492320</v>
      </c>
    </row>
    <row r="13" spans="1:13" x14ac:dyDescent="0.25">
      <c r="A13" s="4"/>
      <c r="B13" s="162" t="s">
        <v>0</v>
      </c>
      <c r="C13" s="162" t="s">
        <v>1</v>
      </c>
      <c r="D13" s="162" t="s">
        <v>2</v>
      </c>
      <c r="E13" s="162" t="s">
        <v>104</v>
      </c>
      <c r="F13" s="162" t="s">
        <v>105</v>
      </c>
      <c r="G13" s="162" t="s">
        <v>106</v>
      </c>
      <c r="H13" s="162" t="s">
        <v>28</v>
      </c>
      <c r="I13" s="162" t="s">
        <v>110</v>
      </c>
      <c r="J13" s="162" t="s">
        <v>111</v>
      </c>
      <c r="K13" s="162" t="s">
        <v>177</v>
      </c>
    </row>
    <row r="14" spans="1:13" x14ac:dyDescent="0.25">
      <c r="A14" s="4" t="s">
        <v>40</v>
      </c>
      <c r="B14" s="22">
        <v>4.21544520313097E-2</v>
      </c>
      <c r="C14" s="22">
        <v>4.6755384826450815E-2</v>
      </c>
      <c r="D14" s="22">
        <v>4.6270459971809105E-2</v>
      </c>
      <c r="E14" s="22">
        <v>4.8053467181383737E-2</v>
      </c>
      <c r="F14" s="22">
        <v>5.1622985743992544E-2</v>
      </c>
      <c r="G14" s="22">
        <v>4.910514055876268E-2</v>
      </c>
      <c r="H14" s="22">
        <v>5.2119117368121561E-2</v>
      </c>
      <c r="I14" s="22">
        <v>5.4764700449885878E-2</v>
      </c>
      <c r="J14" s="22">
        <v>5.5642797535117181E-2</v>
      </c>
      <c r="K14" s="22">
        <v>5.8305573610659731E-2</v>
      </c>
      <c r="L14" s="17"/>
      <c r="M14" s="17"/>
    </row>
    <row r="15" spans="1:13" x14ac:dyDescent="0.25">
      <c r="A15" s="4" t="s">
        <v>41</v>
      </c>
      <c r="B15" s="22">
        <v>0.5395893949338898</v>
      </c>
      <c r="C15" s="22">
        <v>0.53057727778539965</v>
      </c>
      <c r="D15" s="22">
        <v>0.51932226792854475</v>
      </c>
      <c r="E15" s="22">
        <v>0.50797874495841111</v>
      </c>
      <c r="F15" s="22">
        <v>0.50243199698641083</v>
      </c>
      <c r="G15" s="22">
        <v>0.49555343354987436</v>
      </c>
      <c r="H15" s="22">
        <v>0.49123386279069226</v>
      </c>
      <c r="I15" s="22">
        <v>0.47978152169610933</v>
      </c>
      <c r="J15" s="22">
        <v>0.47094636536666984</v>
      </c>
      <c r="K15" s="22">
        <v>0.4760521611959701</v>
      </c>
    </row>
    <row r="16" spans="1:13" x14ac:dyDescent="0.25">
      <c r="A16" s="3" t="s">
        <v>42</v>
      </c>
      <c r="B16" s="67">
        <v>0.58174384696519943</v>
      </c>
      <c r="C16" s="67">
        <v>0.57733266261185046</v>
      </c>
      <c r="D16" s="67">
        <v>0.56559272790035386</v>
      </c>
      <c r="E16" s="67">
        <v>0.55603221213979481</v>
      </c>
      <c r="F16" s="67">
        <v>0.55405498273040343</v>
      </c>
      <c r="G16" s="67">
        <v>0.54465857410863705</v>
      </c>
      <c r="H16" s="67">
        <v>0.54335298015881384</v>
      </c>
      <c r="I16" s="67">
        <v>0.53454622214599523</v>
      </c>
      <c r="J16" s="67">
        <v>0.52658916290178703</v>
      </c>
      <c r="K16" s="67">
        <v>0.53435773480662985</v>
      </c>
    </row>
    <row r="17" spans="1:11" x14ac:dyDescent="0.25">
      <c r="A17" s="4" t="s">
        <v>43</v>
      </c>
      <c r="B17" s="22">
        <v>0.17558640372790474</v>
      </c>
      <c r="C17" s="22">
        <v>0.17935702199661591</v>
      </c>
      <c r="D17" s="22">
        <v>0.18251876995656302</v>
      </c>
      <c r="E17" s="22">
        <v>0.18493615113015335</v>
      </c>
      <c r="F17" s="22">
        <v>0.18317989650968344</v>
      </c>
      <c r="G17" s="22">
        <v>0.18743097453110907</v>
      </c>
      <c r="H17" s="22">
        <v>0.18598682562095911</v>
      </c>
      <c r="I17" s="22">
        <v>0.18495235079664543</v>
      </c>
      <c r="J17" s="22">
        <v>0.18660305767151614</v>
      </c>
      <c r="K17" s="22">
        <v>0.18741468963275917</v>
      </c>
    </row>
    <row r="18" spans="1:11" x14ac:dyDescent="0.25">
      <c r="A18" s="4" t="s">
        <v>44</v>
      </c>
      <c r="B18" s="22">
        <v>0.24266974930689578</v>
      </c>
      <c r="C18" s="22">
        <v>0.24331031539153367</v>
      </c>
      <c r="D18" s="22">
        <v>0.25188850214308317</v>
      </c>
      <c r="E18" s="22">
        <v>0.25903163673005181</v>
      </c>
      <c r="F18" s="22">
        <v>0.26276512075991315</v>
      </c>
      <c r="G18" s="22">
        <v>0.26791045136025388</v>
      </c>
      <c r="H18" s="22">
        <v>0.27066019422022708</v>
      </c>
      <c r="I18" s="22">
        <v>0.28050142705735936</v>
      </c>
      <c r="J18" s="22">
        <v>0.28680777942669688</v>
      </c>
      <c r="K18" s="22">
        <v>0.27822757556061101</v>
      </c>
    </row>
    <row r="19" spans="1:11" x14ac:dyDescent="0.25">
      <c r="A19" s="3" t="s">
        <v>45</v>
      </c>
      <c r="B19" s="67">
        <v>0.41825615303480052</v>
      </c>
      <c r="C19" s="67">
        <v>0.42266733738814954</v>
      </c>
      <c r="D19" s="67">
        <v>0.43440727209964619</v>
      </c>
      <c r="E19" s="67">
        <v>0.44396778786020513</v>
      </c>
      <c r="F19" s="67">
        <v>0.44594501726959662</v>
      </c>
      <c r="G19" s="67">
        <v>0.45534142589136295</v>
      </c>
      <c r="H19" s="67">
        <v>0.45664701984118622</v>
      </c>
      <c r="I19" s="67">
        <v>0.46545377785400477</v>
      </c>
      <c r="J19" s="67">
        <v>0.47341083709821302</v>
      </c>
      <c r="K19" s="67">
        <v>0.46564226519337015</v>
      </c>
    </row>
    <row r="20" spans="1:11" x14ac:dyDescent="0.25">
      <c r="A20" s="3" t="s">
        <v>46</v>
      </c>
      <c r="B20" s="67">
        <v>1</v>
      </c>
      <c r="C20" s="67">
        <v>1</v>
      </c>
      <c r="D20" s="67">
        <v>1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</row>
    <row r="22" spans="1:11" x14ac:dyDescent="0.25">
      <c r="A22" s="17"/>
    </row>
    <row r="25" spans="1:11" x14ac:dyDescent="0.25">
      <c r="A25" t="s">
        <v>77</v>
      </c>
    </row>
    <row r="26" spans="1:11" x14ac:dyDescent="0.25">
      <c r="B26" s="162" t="s">
        <v>0</v>
      </c>
      <c r="C26" s="162" t="s">
        <v>1</v>
      </c>
      <c r="D26" s="162" t="s">
        <v>2</v>
      </c>
      <c r="E26" s="162" t="s">
        <v>104</v>
      </c>
      <c r="F26" s="162" t="s">
        <v>105</v>
      </c>
      <c r="G26" s="162" t="s">
        <v>106</v>
      </c>
      <c r="H26" s="162" t="s">
        <v>28</v>
      </c>
      <c r="I26" s="162" t="s">
        <v>110</v>
      </c>
      <c r="J26" s="162" t="s">
        <v>111</v>
      </c>
      <c r="K26" s="162" t="s">
        <v>177</v>
      </c>
    </row>
    <row r="27" spans="1:11" x14ac:dyDescent="0.25">
      <c r="A27" t="s">
        <v>40</v>
      </c>
      <c r="B27" s="17">
        <v>4.21544520313097E-2</v>
      </c>
      <c r="C27" s="17">
        <v>4.6755384826450815E-2</v>
      </c>
      <c r="D27" s="17">
        <v>4.6270459971809105E-2</v>
      </c>
      <c r="E27" s="17">
        <v>4.8053467181383737E-2</v>
      </c>
      <c r="F27" s="17">
        <v>5.1622985743992544E-2</v>
      </c>
      <c r="G27" s="17">
        <v>4.910514055876268E-2</v>
      </c>
      <c r="H27" s="17">
        <v>5.2119117368121561E-2</v>
      </c>
      <c r="I27" s="17">
        <v>5.4764700449885878E-2</v>
      </c>
      <c r="J27" s="17">
        <v>5.5642797535117181E-2</v>
      </c>
      <c r="K27" s="17">
        <v>5.8305573610659731E-2</v>
      </c>
    </row>
    <row r="28" spans="1:11" x14ac:dyDescent="0.25">
      <c r="A28" t="s">
        <v>41</v>
      </c>
      <c r="B28" s="17">
        <v>0.5395893949338898</v>
      </c>
      <c r="C28" s="17">
        <v>0.53057727778539965</v>
      </c>
      <c r="D28" s="17">
        <v>0.51932226792854475</v>
      </c>
      <c r="E28" s="17">
        <v>0.50797874495841111</v>
      </c>
      <c r="F28" s="17">
        <v>0.50243199698641083</v>
      </c>
      <c r="G28" s="17">
        <v>0.49555343354987436</v>
      </c>
      <c r="H28" s="17">
        <v>0.49123386279069226</v>
      </c>
      <c r="I28" s="17">
        <v>0.47978152169610933</v>
      </c>
      <c r="J28" s="17">
        <v>0.47094636536666984</v>
      </c>
      <c r="K28" s="17">
        <v>0.4760521611959701</v>
      </c>
    </row>
    <row r="29" spans="1:11" x14ac:dyDescent="0.25">
      <c r="A29" t="s">
        <v>43</v>
      </c>
      <c r="B29" s="17">
        <v>0.17558640372790474</v>
      </c>
      <c r="C29" s="17">
        <v>0.17935702199661591</v>
      </c>
      <c r="D29" s="17">
        <v>0.18251876995656302</v>
      </c>
      <c r="E29" s="17">
        <v>0.18493615113015335</v>
      </c>
      <c r="F29" s="17">
        <v>0.18317989650968344</v>
      </c>
      <c r="G29" s="17">
        <v>0.18743097453110907</v>
      </c>
      <c r="H29" s="17">
        <v>0.18598682562095911</v>
      </c>
      <c r="I29" s="17">
        <v>0.18495235079664543</v>
      </c>
      <c r="J29" s="17">
        <v>0.18660305767151614</v>
      </c>
      <c r="K29" s="17">
        <v>0.18741468963275917</v>
      </c>
    </row>
    <row r="30" spans="1:11" x14ac:dyDescent="0.25">
      <c r="A30" t="s">
        <v>44</v>
      </c>
      <c r="B30" s="17">
        <v>0.24266974930689578</v>
      </c>
      <c r="C30" s="17">
        <v>0.24331031539153367</v>
      </c>
      <c r="D30" s="17">
        <v>0.25188850214308317</v>
      </c>
      <c r="E30" s="17">
        <v>0.25903163673005181</v>
      </c>
      <c r="F30" s="17">
        <v>0.26276512075991315</v>
      </c>
      <c r="G30" s="17">
        <v>0.26791045136025388</v>
      </c>
      <c r="H30" s="17">
        <v>0.27066019422022708</v>
      </c>
      <c r="I30" s="17">
        <v>0.28050142705735936</v>
      </c>
      <c r="J30" s="17">
        <v>0.28680777942669688</v>
      </c>
      <c r="K30" s="17">
        <v>0.27822757556061101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F548-5E47-4CD0-B4AC-4AB1364F99E1}">
  <sheetPr>
    <tabColor rgb="FF00B050"/>
  </sheetPr>
  <dimension ref="A1:Q20"/>
  <sheetViews>
    <sheetView topLeftCell="A6" workbookViewId="0">
      <selection activeCell="A23" sqref="A23:O54"/>
    </sheetView>
  </sheetViews>
  <sheetFormatPr defaultRowHeight="15" x14ac:dyDescent="0.25"/>
  <cols>
    <col min="1" max="1" width="38" customWidth="1"/>
    <col min="2" max="2" width="10.85546875" customWidth="1"/>
    <col min="3" max="3" width="8.7109375" customWidth="1"/>
    <col min="4" max="4" width="10" customWidth="1"/>
    <col min="5" max="6" width="9.42578125" customWidth="1"/>
    <col min="7" max="7" width="8.85546875" customWidth="1"/>
    <col min="8" max="8" width="9.28515625" customWidth="1"/>
    <col min="9" max="9" width="8.7109375" customWidth="1"/>
    <col min="10" max="10" width="9.85546875" customWidth="1"/>
    <col min="11" max="11" width="10.5703125" customWidth="1"/>
    <col min="12" max="12" width="11.85546875" customWidth="1"/>
    <col min="13" max="13" width="12.28515625" customWidth="1"/>
    <col min="14" max="14" width="12" customWidth="1"/>
    <col min="15" max="15" width="13.42578125" customWidth="1"/>
    <col min="16" max="16" width="27.5703125" customWidth="1"/>
    <col min="18" max="18" width="12.5703125" bestFit="1" customWidth="1"/>
  </cols>
  <sheetData>
    <row r="1" spans="1:17" x14ac:dyDescent="0.25">
      <c r="A1" s="1" t="s">
        <v>166</v>
      </c>
    </row>
    <row r="3" spans="1:17" x14ac:dyDescent="0.25">
      <c r="A3" s="3"/>
      <c r="B3" s="162" t="s">
        <v>0</v>
      </c>
      <c r="C3" s="162" t="s">
        <v>1</v>
      </c>
      <c r="D3" s="162" t="s">
        <v>2</v>
      </c>
      <c r="E3" s="162" t="s">
        <v>104</v>
      </c>
      <c r="F3" s="162" t="s">
        <v>105</v>
      </c>
      <c r="G3" s="162" t="s">
        <v>106</v>
      </c>
      <c r="H3" s="162" t="s">
        <v>28</v>
      </c>
      <c r="I3" s="162" t="s">
        <v>110</v>
      </c>
      <c r="J3" s="162" t="s">
        <v>111</v>
      </c>
      <c r="K3" s="162" t="s">
        <v>177</v>
      </c>
      <c r="L3" s="81" t="s">
        <v>122</v>
      </c>
      <c r="M3" s="74" t="s">
        <v>112</v>
      </c>
      <c r="N3" s="74" t="s">
        <v>117</v>
      </c>
      <c r="O3" s="74" t="s">
        <v>140</v>
      </c>
    </row>
    <row r="4" spans="1:17" x14ac:dyDescent="0.25">
      <c r="A4" s="4" t="s">
        <v>40</v>
      </c>
      <c r="B4" s="15">
        <v>11966</v>
      </c>
      <c r="C4" s="15">
        <v>14049</v>
      </c>
      <c r="D4" s="15">
        <v>15303</v>
      </c>
      <c r="E4" s="15">
        <v>16998</v>
      </c>
      <c r="F4" s="15">
        <v>19164</v>
      </c>
      <c r="G4" s="15">
        <v>19123</v>
      </c>
      <c r="H4" s="15">
        <v>21045</v>
      </c>
      <c r="I4" s="15">
        <v>23731</v>
      </c>
      <c r="J4" s="15">
        <v>25945</v>
      </c>
      <c r="K4" s="15">
        <v>27546</v>
      </c>
      <c r="L4" s="82">
        <v>1601</v>
      </c>
      <c r="M4" s="76">
        <v>5.8120961301096348E-2</v>
      </c>
      <c r="N4" s="75">
        <v>15580</v>
      </c>
      <c r="O4" s="123">
        <v>1.3020223967909075</v>
      </c>
      <c r="Q4" s="141"/>
    </row>
    <row r="5" spans="1:17" x14ac:dyDescent="0.25">
      <c r="A5" s="4" t="s">
        <v>41</v>
      </c>
      <c r="B5" s="83">
        <v>76872</v>
      </c>
      <c r="C5" s="83">
        <v>81115</v>
      </c>
      <c r="D5" s="83">
        <v>83635</v>
      </c>
      <c r="E5" s="83">
        <v>88039</v>
      </c>
      <c r="F5" s="83">
        <v>92092</v>
      </c>
      <c r="G5" s="83">
        <v>95291</v>
      </c>
      <c r="H5" s="83">
        <v>95341</v>
      </c>
      <c r="I5" s="83">
        <v>99418</v>
      </c>
      <c r="J5" s="83">
        <v>101908</v>
      </c>
      <c r="K5" s="83">
        <v>103620</v>
      </c>
      <c r="L5" s="84">
        <v>1712</v>
      </c>
      <c r="M5" s="76">
        <v>1.6521906967766842E-2</v>
      </c>
      <c r="N5" s="85">
        <v>26748</v>
      </c>
      <c r="O5" s="124">
        <v>0.34795504214798628</v>
      </c>
    </row>
    <row r="6" spans="1:17" x14ac:dyDescent="0.25">
      <c r="A6" s="3" t="s">
        <v>42</v>
      </c>
      <c r="B6" s="16">
        <v>88838</v>
      </c>
      <c r="C6" s="16">
        <v>95164</v>
      </c>
      <c r="D6" s="16">
        <v>98938</v>
      </c>
      <c r="E6" s="16">
        <v>105037</v>
      </c>
      <c r="F6" s="16">
        <v>111256</v>
      </c>
      <c r="G6" s="16">
        <v>114414</v>
      </c>
      <c r="H6" s="16">
        <v>116386</v>
      </c>
      <c r="I6" s="16">
        <v>123149</v>
      </c>
      <c r="J6" s="16">
        <v>127853</v>
      </c>
      <c r="K6" s="16">
        <v>131166</v>
      </c>
      <c r="L6" s="82">
        <v>3313</v>
      </c>
      <c r="M6" s="76">
        <v>2.5258069926657824E-2</v>
      </c>
      <c r="N6" s="75">
        <v>42328</v>
      </c>
      <c r="O6" s="123">
        <v>0.47646277493865236</v>
      </c>
    </row>
    <row r="7" spans="1:17" x14ac:dyDescent="0.25">
      <c r="A7" s="4" t="s">
        <v>43</v>
      </c>
      <c r="B7" s="70">
        <v>24909</v>
      </c>
      <c r="C7" s="70">
        <v>26770</v>
      </c>
      <c r="D7" s="70">
        <v>28401</v>
      </c>
      <c r="E7" s="70">
        <v>30060</v>
      </c>
      <c r="F7" s="70">
        <v>31124</v>
      </c>
      <c r="G7" s="70">
        <v>32880</v>
      </c>
      <c r="H7" s="70">
        <v>32595</v>
      </c>
      <c r="I7" s="70">
        <v>35212</v>
      </c>
      <c r="J7" s="70">
        <v>38642</v>
      </c>
      <c r="K7" s="70">
        <v>39762</v>
      </c>
      <c r="L7" s="84">
        <v>1120</v>
      </c>
      <c r="M7" s="76">
        <v>2.8167597203359991E-2</v>
      </c>
      <c r="N7" s="85">
        <v>14853</v>
      </c>
      <c r="O7" s="124">
        <v>0.59629049741057449</v>
      </c>
    </row>
    <row r="8" spans="1:17" x14ac:dyDescent="0.25">
      <c r="A8" s="4" t="s">
        <v>44</v>
      </c>
      <c r="B8" s="15">
        <v>16302</v>
      </c>
      <c r="C8" s="15">
        <v>17541</v>
      </c>
      <c r="D8" s="15">
        <v>18452</v>
      </c>
      <c r="E8" s="15">
        <v>19913</v>
      </c>
      <c r="F8" s="15">
        <v>20649</v>
      </c>
      <c r="G8" s="15">
        <v>22472</v>
      </c>
      <c r="H8" s="15">
        <v>22656</v>
      </c>
      <c r="I8" s="15">
        <v>24258</v>
      </c>
      <c r="J8" s="15">
        <v>26366</v>
      </c>
      <c r="K8" s="15">
        <v>26921</v>
      </c>
      <c r="L8" s="82">
        <v>555</v>
      </c>
      <c r="M8" s="76">
        <v>2.0615876081869173E-2</v>
      </c>
      <c r="N8" s="75">
        <v>10619</v>
      </c>
      <c r="O8" s="123">
        <v>0.65139246718194088</v>
      </c>
    </row>
    <row r="9" spans="1:17" x14ac:dyDescent="0.25">
      <c r="A9" s="3" t="s">
        <v>45</v>
      </c>
      <c r="B9" s="16">
        <v>41211</v>
      </c>
      <c r="C9" s="16">
        <v>44311</v>
      </c>
      <c r="D9" s="16">
        <v>46853</v>
      </c>
      <c r="E9" s="16">
        <v>49973</v>
      </c>
      <c r="F9" s="16">
        <v>51773</v>
      </c>
      <c r="G9" s="16">
        <v>55352</v>
      </c>
      <c r="H9" s="16">
        <v>55251</v>
      </c>
      <c r="I9" s="16">
        <v>59470</v>
      </c>
      <c r="J9" s="16">
        <v>65008</v>
      </c>
      <c r="K9" s="16">
        <v>66683</v>
      </c>
      <c r="L9" s="82">
        <v>1675</v>
      </c>
      <c r="M9" s="76">
        <v>2.5118845882758725E-2</v>
      </c>
      <c r="N9" s="75">
        <v>25472</v>
      </c>
      <c r="O9" s="123">
        <v>0.61808740384848704</v>
      </c>
    </row>
    <row r="10" spans="1:17" x14ac:dyDescent="0.25">
      <c r="A10" s="3" t="s">
        <v>46</v>
      </c>
      <c r="B10" s="16">
        <v>130049</v>
      </c>
      <c r="C10" s="16">
        <v>139475</v>
      </c>
      <c r="D10" s="16">
        <v>145791</v>
      </c>
      <c r="E10" s="16">
        <v>155010</v>
      </c>
      <c r="F10" s="16">
        <v>163029</v>
      </c>
      <c r="G10" s="16">
        <v>169766</v>
      </c>
      <c r="H10" s="16">
        <v>171637</v>
      </c>
      <c r="I10" s="16">
        <v>182619</v>
      </c>
      <c r="J10" s="16">
        <v>192861</v>
      </c>
      <c r="K10" s="16">
        <v>197849</v>
      </c>
      <c r="L10" s="82">
        <v>4988</v>
      </c>
      <c r="M10" s="76">
        <v>2.5211145873873509E-2</v>
      </c>
      <c r="N10" s="75">
        <v>67800</v>
      </c>
      <c r="O10" s="123">
        <v>0.5213419557243808</v>
      </c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0"/>
      <c r="M11" s="12"/>
    </row>
    <row r="12" spans="1:17" x14ac:dyDescent="0.25">
      <c r="L12" s="79"/>
      <c r="M12" s="78"/>
      <c r="N12" s="77"/>
    </row>
    <row r="13" spans="1:17" x14ac:dyDescent="0.25">
      <c r="A13" s="4"/>
      <c r="B13" s="162" t="s">
        <v>0</v>
      </c>
      <c r="C13" s="162" t="s">
        <v>1</v>
      </c>
      <c r="D13" s="162" t="s">
        <v>2</v>
      </c>
      <c r="E13" s="162" t="s">
        <v>104</v>
      </c>
      <c r="F13" s="162" t="s">
        <v>105</v>
      </c>
      <c r="G13" s="162" t="s">
        <v>106</v>
      </c>
      <c r="H13" s="162" t="s">
        <v>28</v>
      </c>
      <c r="I13" s="162" t="s">
        <v>110</v>
      </c>
      <c r="J13" s="162" t="s">
        <v>111</v>
      </c>
      <c r="K13" s="162" t="s">
        <v>177</v>
      </c>
      <c r="L13" s="80"/>
    </row>
    <row r="14" spans="1:17" x14ac:dyDescent="0.25">
      <c r="A14" s="4" t="s">
        <v>40</v>
      </c>
      <c r="B14" s="22">
        <v>9.2011472598789681E-2</v>
      </c>
      <c r="C14" s="22">
        <v>0.10072772898368883</v>
      </c>
      <c r="D14" s="22">
        <v>0.10496532707780315</v>
      </c>
      <c r="E14" s="22">
        <v>0.10965744145538997</v>
      </c>
      <c r="F14" s="22">
        <v>0.11754963840789062</v>
      </c>
      <c r="G14" s="22">
        <v>0.11264328546352037</v>
      </c>
      <c r="H14" s="22">
        <v>0.12261342251379365</v>
      </c>
      <c r="I14" s="22">
        <v>0.1299481434023842</v>
      </c>
      <c r="J14" s="22">
        <v>0.13452693909084781</v>
      </c>
      <c r="K14" s="22">
        <v>0.13922739058574973</v>
      </c>
      <c r="L14" s="79"/>
      <c r="M14" s="78"/>
      <c r="N14" s="77"/>
    </row>
    <row r="15" spans="1:17" x14ac:dyDescent="0.25">
      <c r="A15" s="4" t="s">
        <v>41</v>
      </c>
      <c r="B15" s="22">
        <v>0.59110027758767847</v>
      </c>
      <c r="C15" s="22">
        <v>0.58157375873812511</v>
      </c>
      <c r="D15" s="22">
        <v>0.57366366922512368</v>
      </c>
      <c r="E15" s="22">
        <v>0.56795690600606408</v>
      </c>
      <c r="F15" s="22">
        <v>0.56488109477454929</v>
      </c>
      <c r="G15" s="22">
        <v>0.56130791795765933</v>
      </c>
      <c r="H15" s="22">
        <v>0.55548046167201715</v>
      </c>
      <c r="I15" s="22">
        <v>0.5444011849807523</v>
      </c>
      <c r="J15" s="22">
        <v>0.52840128382617535</v>
      </c>
      <c r="K15" s="22">
        <v>0.52373274567978612</v>
      </c>
      <c r="L15" s="80"/>
    </row>
    <row r="16" spans="1:17" x14ac:dyDescent="0.25">
      <c r="A16" s="3" t="s">
        <v>42</v>
      </c>
      <c r="B16" s="67">
        <v>0.68311175018646819</v>
      </c>
      <c r="C16" s="67">
        <v>0.68230148772181398</v>
      </c>
      <c r="D16" s="67">
        <v>0.67862899630292683</v>
      </c>
      <c r="E16" s="67">
        <v>0.6776143474614541</v>
      </c>
      <c r="F16" s="67">
        <v>0.68243073318243996</v>
      </c>
      <c r="G16" s="67">
        <v>0.67395120342117976</v>
      </c>
      <c r="H16" s="67">
        <v>0.67809388418581074</v>
      </c>
      <c r="I16" s="67">
        <v>0.67434932838313644</v>
      </c>
      <c r="J16" s="67">
        <v>0.66292822291702314</v>
      </c>
      <c r="K16" s="67">
        <v>0.66296013626553585</v>
      </c>
      <c r="L16" s="80"/>
    </row>
    <row r="17" spans="1:12" x14ac:dyDescent="0.25">
      <c r="A17" s="4" t="s">
        <v>43</v>
      </c>
      <c r="B17" s="22">
        <v>0.19153549815838644</v>
      </c>
      <c r="C17" s="22">
        <v>0.19193403835812869</v>
      </c>
      <c r="D17" s="22">
        <v>0.19480626376113752</v>
      </c>
      <c r="E17" s="22">
        <v>0.19392297271143796</v>
      </c>
      <c r="F17" s="22">
        <v>0.19091081954744249</v>
      </c>
      <c r="G17" s="22">
        <v>0.19367835726823981</v>
      </c>
      <c r="H17" s="22">
        <v>0.18990660521915437</v>
      </c>
      <c r="I17" s="22">
        <v>0.19281673867450813</v>
      </c>
      <c r="J17" s="22">
        <v>0.20036191868755218</v>
      </c>
      <c r="K17" s="22">
        <v>0.20097144792240548</v>
      </c>
      <c r="L17" s="80"/>
    </row>
    <row r="18" spans="1:12" x14ac:dyDescent="0.25">
      <c r="A18" s="4" t="s">
        <v>44</v>
      </c>
      <c r="B18" s="22">
        <v>0.12535275165514537</v>
      </c>
      <c r="C18" s="22">
        <v>0.12576447392005735</v>
      </c>
      <c r="D18" s="22">
        <v>0.1265647399359357</v>
      </c>
      <c r="E18" s="22">
        <v>0.12846267982710793</v>
      </c>
      <c r="F18" s="22">
        <v>0.12665844727011757</v>
      </c>
      <c r="G18" s="22">
        <v>0.13237043931058046</v>
      </c>
      <c r="H18" s="22">
        <v>0.13199951059503487</v>
      </c>
      <c r="I18" s="22">
        <v>0.1328339329423554</v>
      </c>
      <c r="J18" s="22">
        <v>0.13670985839542468</v>
      </c>
      <c r="K18" s="22">
        <v>0.1360684158120587</v>
      </c>
      <c r="L18" s="80"/>
    </row>
    <row r="19" spans="1:12" x14ac:dyDescent="0.25">
      <c r="A19" s="3" t="s">
        <v>45</v>
      </c>
      <c r="B19" s="67">
        <v>0.31688824981353181</v>
      </c>
      <c r="C19" s="67">
        <v>0.31769851227818607</v>
      </c>
      <c r="D19" s="67">
        <v>0.32137100369707322</v>
      </c>
      <c r="E19" s="67">
        <v>0.3223856525385459</v>
      </c>
      <c r="F19" s="67">
        <v>0.31756926681756009</v>
      </c>
      <c r="G19" s="67">
        <v>0.32604879657882024</v>
      </c>
      <c r="H19" s="67">
        <v>0.32190611581418926</v>
      </c>
      <c r="I19" s="67">
        <v>0.32565067161686351</v>
      </c>
      <c r="J19" s="67">
        <v>0.33707177708297686</v>
      </c>
      <c r="K19" s="67">
        <v>0.33703986373446415</v>
      </c>
      <c r="L19" s="80"/>
    </row>
    <row r="20" spans="1:12" x14ac:dyDescent="0.25">
      <c r="A20" s="3" t="s">
        <v>46</v>
      </c>
      <c r="B20" s="67">
        <v>1</v>
      </c>
      <c r="C20" s="67">
        <v>1</v>
      </c>
      <c r="D20" s="67">
        <v>1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8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DA47-AE44-4E36-B60B-A086D84FBA26}">
  <sheetPr>
    <tabColor rgb="FF00B050"/>
  </sheetPr>
  <dimension ref="A1:K27"/>
  <sheetViews>
    <sheetView zoomScale="93" zoomScaleNormal="93" workbookViewId="0">
      <selection activeCell="K9" sqref="K9"/>
    </sheetView>
  </sheetViews>
  <sheetFormatPr defaultRowHeight="15" x14ac:dyDescent="0.25"/>
  <cols>
    <col min="1" max="1" width="28" customWidth="1"/>
    <col min="2" max="2" width="10.5703125" bestFit="1" customWidth="1"/>
    <col min="3" max="3" width="12.7109375" customWidth="1"/>
    <col min="4" max="4" width="10.5703125" bestFit="1" customWidth="1"/>
    <col min="5" max="5" width="9.42578125" customWidth="1"/>
    <col min="6" max="6" width="10.5703125" bestFit="1" customWidth="1"/>
    <col min="7" max="7" width="8.28515625" customWidth="1"/>
    <col min="8" max="8" width="8.42578125" customWidth="1"/>
    <col min="9" max="10" width="10.140625" customWidth="1"/>
    <col min="11" max="11" width="10.7109375" customWidth="1"/>
  </cols>
  <sheetData>
    <row r="1" spans="1:11" x14ac:dyDescent="0.25">
      <c r="A1" s="1" t="s">
        <v>119</v>
      </c>
    </row>
    <row r="2" spans="1:11" x14ac:dyDescent="0.25">
      <c r="A2" s="1"/>
    </row>
    <row r="3" spans="1:11" x14ac:dyDescent="0.25">
      <c r="B3" s="155">
        <v>2014</v>
      </c>
      <c r="C3" s="155" t="s">
        <v>1</v>
      </c>
      <c r="D3" s="155" t="s">
        <v>2</v>
      </c>
      <c r="E3" s="155" t="s">
        <v>104</v>
      </c>
      <c r="F3" s="155" t="s">
        <v>105</v>
      </c>
      <c r="G3" s="155" t="s">
        <v>106</v>
      </c>
      <c r="H3" s="155" t="s">
        <v>28</v>
      </c>
      <c r="I3" s="155" t="s">
        <v>110</v>
      </c>
      <c r="J3" s="155" t="s">
        <v>111</v>
      </c>
      <c r="K3" s="155" t="s">
        <v>177</v>
      </c>
    </row>
    <row r="4" spans="1:11" x14ac:dyDescent="0.25">
      <c r="A4" t="s">
        <v>49</v>
      </c>
      <c r="B4" s="118">
        <v>716</v>
      </c>
      <c r="C4" s="118">
        <v>1903</v>
      </c>
      <c r="D4" s="118">
        <v>-403</v>
      </c>
      <c r="E4" s="118">
        <v>355</v>
      </c>
      <c r="F4" s="118">
        <v>1145</v>
      </c>
      <c r="G4" s="118">
        <v>852</v>
      </c>
      <c r="H4" s="118">
        <v>-3315</v>
      </c>
      <c r="I4" s="118">
        <v>201</v>
      </c>
      <c r="J4" s="118">
        <v>5409</v>
      </c>
      <c r="K4" s="118">
        <v>-1773</v>
      </c>
    </row>
    <row r="5" spans="1:11" x14ac:dyDescent="0.25">
      <c r="A5" t="s">
        <v>31</v>
      </c>
      <c r="B5" s="118">
        <v>16731</v>
      </c>
      <c r="C5" s="118">
        <v>21774</v>
      </c>
      <c r="D5" s="118">
        <v>19625</v>
      </c>
      <c r="E5" s="118">
        <v>22541</v>
      </c>
      <c r="F5" s="118">
        <v>22716</v>
      </c>
      <c r="G5" s="118">
        <v>21815</v>
      </c>
      <c r="H5" s="118">
        <v>12339</v>
      </c>
      <c r="I5" s="118">
        <v>27741</v>
      </c>
      <c r="J5" s="118">
        <v>31732</v>
      </c>
      <c r="K5" s="118">
        <v>5806</v>
      </c>
    </row>
    <row r="6" spans="1:11" x14ac:dyDescent="0.25">
      <c r="A6" t="s">
        <v>32</v>
      </c>
      <c r="B6" s="118">
        <v>9435</v>
      </c>
      <c r="C6" s="118">
        <v>9988</v>
      </c>
      <c r="D6" s="118">
        <v>8534</v>
      </c>
      <c r="E6" s="118">
        <v>9124</v>
      </c>
      <c r="F6" s="118">
        <v>8682</v>
      </c>
      <c r="G6" s="118">
        <v>10327</v>
      </c>
      <c r="H6" s="118">
        <v>10151</v>
      </c>
      <c r="I6" s="118">
        <v>11288</v>
      </c>
      <c r="J6" s="118">
        <v>14720</v>
      </c>
      <c r="K6" s="118">
        <v>6641</v>
      </c>
    </row>
    <row r="7" spans="1:11" x14ac:dyDescent="0.25">
      <c r="A7" t="s">
        <v>33</v>
      </c>
      <c r="B7" s="118">
        <v>-8719</v>
      </c>
      <c r="C7" s="118">
        <v>-8085</v>
      </c>
      <c r="D7" s="118">
        <v>-8937</v>
      </c>
      <c r="E7" s="118">
        <v>-8769</v>
      </c>
      <c r="F7" s="118">
        <v>-7537</v>
      </c>
      <c r="G7" s="118">
        <v>-9475</v>
      </c>
      <c r="H7" s="118">
        <v>-13466</v>
      </c>
      <c r="I7" s="118">
        <v>-11087</v>
      </c>
      <c r="J7" s="118">
        <v>-9311</v>
      </c>
      <c r="K7" s="118">
        <v>-8414</v>
      </c>
    </row>
    <row r="8" spans="1:11" x14ac:dyDescent="0.25">
      <c r="A8" t="s">
        <v>34</v>
      </c>
      <c r="B8" s="118">
        <v>32152</v>
      </c>
      <c r="C8" s="118">
        <v>36868</v>
      </c>
      <c r="D8" s="118">
        <v>36451</v>
      </c>
      <c r="E8" s="118">
        <v>40111</v>
      </c>
      <c r="F8" s="118">
        <v>39292</v>
      </c>
      <c r="G8" s="118">
        <v>40632</v>
      </c>
      <c r="H8" s="118">
        <v>38627</v>
      </c>
      <c r="I8" s="118">
        <v>52908</v>
      </c>
      <c r="J8" s="118">
        <v>55260</v>
      </c>
      <c r="K8" s="118">
        <v>30004</v>
      </c>
    </row>
    <row r="9" spans="1:11" x14ac:dyDescent="0.25">
      <c r="A9" t="s">
        <v>35</v>
      </c>
      <c r="B9" s="118">
        <v>-15421</v>
      </c>
      <c r="C9" s="118">
        <v>-15094</v>
      </c>
      <c r="D9" s="118">
        <v>-16826</v>
      </c>
      <c r="E9" s="118">
        <v>-17570</v>
      </c>
      <c r="F9" s="118">
        <v>-16576</v>
      </c>
      <c r="G9" s="118">
        <v>-18817</v>
      </c>
      <c r="H9" s="118">
        <v>-26288</v>
      </c>
      <c r="I9" s="118">
        <v>-25167</v>
      </c>
      <c r="J9" s="118">
        <v>-23528</v>
      </c>
      <c r="K9" s="118">
        <v>-24198</v>
      </c>
    </row>
    <row r="11" spans="1:11" x14ac:dyDescent="0.25">
      <c r="A11" s="1" t="s">
        <v>50</v>
      </c>
      <c r="B11" s="24">
        <f>B8+B6</f>
        <v>41587</v>
      </c>
      <c r="C11" s="24">
        <f t="shared" ref="C11:K12" si="0">C8+C6</f>
        <v>46856</v>
      </c>
      <c r="D11" s="24">
        <f t="shared" si="0"/>
        <v>44985</v>
      </c>
      <c r="E11" s="24">
        <f t="shared" si="0"/>
        <v>49235</v>
      </c>
      <c r="F11" s="24">
        <f t="shared" si="0"/>
        <v>47974</v>
      </c>
      <c r="G11" s="24">
        <f t="shared" si="0"/>
        <v>50959</v>
      </c>
      <c r="H11" s="24">
        <f t="shared" si="0"/>
        <v>48778</v>
      </c>
      <c r="I11" s="24">
        <f t="shared" si="0"/>
        <v>64196</v>
      </c>
      <c r="J11" s="24">
        <f t="shared" si="0"/>
        <v>69980</v>
      </c>
      <c r="K11" s="24">
        <f t="shared" si="0"/>
        <v>36645</v>
      </c>
    </row>
    <row r="12" spans="1:11" s="1" customFormat="1" x14ac:dyDescent="0.25">
      <c r="A12" s="1" t="s">
        <v>51</v>
      </c>
      <c r="B12" s="24">
        <f>B9+B7</f>
        <v>-24140</v>
      </c>
      <c r="C12" s="24">
        <f t="shared" si="0"/>
        <v>-23179</v>
      </c>
      <c r="D12" s="24">
        <f t="shared" si="0"/>
        <v>-25763</v>
      </c>
      <c r="E12" s="24">
        <f t="shared" si="0"/>
        <v>-26339</v>
      </c>
      <c r="F12" s="24">
        <f t="shared" si="0"/>
        <v>-24113</v>
      </c>
      <c r="G12" s="24">
        <f t="shared" si="0"/>
        <v>-28292</v>
      </c>
      <c r="H12" s="24">
        <f t="shared" si="0"/>
        <v>-39754</v>
      </c>
      <c r="I12" s="24">
        <f t="shared" si="0"/>
        <v>-36254</v>
      </c>
      <c r="J12" s="24">
        <f t="shared" si="0"/>
        <v>-32839</v>
      </c>
      <c r="K12" s="24">
        <f t="shared" si="0"/>
        <v>-32612</v>
      </c>
    </row>
    <row r="13" spans="1:11" s="1" customFormat="1" x14ac:dyDescent="0.25">
      <c r="A13"/>
    </row>
    <row r="14" spans="1:11" s="1" customFormat="1" x14ac:dyDescent="0.25">
      <c r="A14"/>
    </row>
    <row r="17" s="1" customFormat="1" x14ac:dyDescent="0.25"/>
    <row r="22" s="1" customFormat="1" x14ac:dyDescent="0.25"/>
    <row r="27" s="1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41E-77D9-48E6-961A-88D438F28695}">
  <sheetPr>
    <tabColor rgb="FF00B050"/>
  </sheetPr>
  <dimension ref="A1:X19"/>
  <sheetViews>
    <sheetView zoomScaleNormal="100" workbookViewId="0">
      <selection activeCell="H36" sqref="H36"/>
    </sheetView>
  </sheetViews>
  <sheetFormatPr defaultRowHeight="15" x14ac:dyDescent="0.25"/>
  <cols>
    <col min="1" max="1" width="46" customWidth="1"/>
    <col min="2" max="11" width="11.5703125" bestFit="1" customWidth="1"/>
    <col min="13" max="13" width="4.5703125" customWidth="1"/>
    <col min="14" max="14" width="15.85546875" customWidth="1"/>
  </cols>
  <sheetData>
    <row r="1" spans="1:24" x14ac:dyDescent="0.25">
      <c r="A1" s="1" t="s">
        <v>139</v>
      </c>
    </row>
    <row r="3" spans="1:24" x14ac:dyDescent="0.25">
      <c r="A3" s="4"/>
      <c r="B3" s="162" t="s">
        <v>0</v>
      </c>
      <c r="C3" s="162" t="s">
        <v>1</v>
      </c>
      <c r="D3" s="162" t="s">
        <v>2</v>
      </c>
      <c r="E3" s="162" t="s">
        <v>104</v>
      </c>
      <c r="F3" s="162" t="s">
        <v>105</v>
      </c>
      <c r="G3" s="162" t="s">
        <v>106</v>
      </c>
      <c r="H3" s="162" t="s">
        <v>28</v>
      </c>
      <c r="I3" s="162" t="s">
        <v>110</v>
      </c>
      <c r="J3" s="162" t="s">
        <v>111</v>
      </c>
      <c r="K3" s="162" t="s">
        <v>177</v>
      </c>
    </row>
    <row r="4" spans="1:24" x14ac:dyDescent="0.25">
      <c r="A4" s="4" t="s">
        <v>40</v>
      </c>
      <c r="B4" s="64">
        <v>11966</v>
      </c>
      <c r="C4" s="64">
        <v>14049</v>
      </c>
      <c r="D4" s="64">
        <v>15303</v>
      </c>
      <c r="E4" s="64">
        <v>16998</v>
      </c>
      <c r="F4" s="64">
        <v>19164</v>
      </c>
      <c r="G4" s="64">
        <v>19123</v>
      </c>
      <c r="H4" s="64">
        <v>21045</v>
      </c>
      <c r="I4" s="64">
        <v>23731</v>
      </c>
      <c r="J4" s="64">
        <v>25945</v>
      </c>
      <c r="K4" s="64">
        <v>27546</v>
      </c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4" t="s">
        <v>41</v>
      </c>
      <c r="B5" s="64">
        <v>76872</v>
      </c>
      <c r="C5" s="64">
        <v>81115</v>
      </c>
      <c r="D5" s="64">
        <v>83635</v>
      </c>
      <c r="E5" s="64">
        <v>88039</v>
      </c>
      <c r="F5" s="64">
        <v>92092</v>
      </c>
      <c r="G5" s="64">
        <v>95291</v>
      </c>
      <c r="H5" s="64">
        <v>95341</v>
      </c>
      <c r="I5" s="64">
        <v>99418</v>
      </c>
      <c r="J5" s="64">
        <v>101908</v>
      </c>
      <c r="K5" s="64">
        <v>103620</v>
      </c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3" t="s">
        <v>42</v>
      </c>
      <c r="B6" s="65">
        <v>88838</v>
      </c>
      <c r="C6" s="65">
        <v>95164</v>
      </c>
      <c r="D6" s="65">
        <v>98938</v>
      </c>
      <c r="E6" s="65">
        <v>105037</v>
      </c>
      <c r="F6" s="65">
        <v>111256</v>
      </c>
      <c r="G6" s="65">
        <v>114414</v>
      </c>
      <c r="H6" s="65">
        <v>116386</v>
      </c>
      <c r="I6" s="65">
        <v>123149</v>
      </c>
      <c r="J6" s="65">
        <v>127853</v>
      </c>
      <c r="K6" s="65">
        <v>131166</v>
      </c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4" t="s">
        <v>43</v>
      </c>
      <c r="B7" s="66">
        <v>24909</v>
      </c>
      <c r="C7" s="66">
        <v>26770</v>
      </c>
      <c r="D7" s="66">
        <v>28401</v>
      </c>
      <c r="E7" s="66">
        <v>30060</v>
      </c>
      <c r="F7" s="66">
        <v>31124</v>
      </c>
      <c r="G7" s="66">
        <v>32880</v>
      </c>
      <c r="H7" s="66">
        <v>32595</v>
      </c>
      <c r="I7" s="66">
        <v>35212</v>
      </c>
      <c r="J7" s="66">
        <v>38642</v>
      </c>
      <c r="K7" s="66">
        <v>33830</v>
      </c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25">
      <c r="A8" s="4" t="s">
        <v>44</v>
      </c>
      <c r="B8" s="64">
        <v>16302</v>
      </c>
      <c r="C8" s="64">
        <v>17541</v>
      </c>
      <c r="D8" s="64">
        <v>18452</v>
      </c>
      <c r="E8" s="64">
        <v>19913</v>
      </c>
      <c r="F8" s="64">
        <v>20649</v>
      </c>
      <c r="G8" s="64">
        <v>22472</v>
      </c>
      <c r="H8" s="64">
        <v>22656</v>
      </c>
      <c r="I8" s="64">
        <v>24258</v>
      </c>
      <c r="J8" s="64">
        <v>26366</v>
      </c>
      <c r="K8" s="64">
        <v>26522</v>
      </c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5">
      <c r="A9" s="3" t="s">
        <v>45</v>
      </c>
      <c r="B9" s="65">
        <v>41211</v>
      </c>
      <c r="C9" s="65">
        <v>44311</v>
      </c>
      <c r="D9" s="65">
        <v>46853</v>
      </c>
      <c r="E9" s="65">
        <v>49973</v>
      </c>
      <c r="F9" s="65">
        <v>51773</v>
      </c>
      <c r="G9" s="65">
        <v>55352</v>
      </c>
      <c r="H9" s="65">
        <v>55251</v>
      </c>
      <c r="I9" s="65">
        <v>59470</v>
      </c>
      <c r="J9" s="65">
        <v>65008</v>
      </c>
      <c r="K9" s="65">
        <v>60352</v>
      </c>
    </row>
    <row r="10" spans="1:24" x14ac:dyDescent="0.25">
      <c r="A10" s="3" t="s">
        <v>46</v>
      </c>
      <c r="B10" s="65">
        <v>130049</v>
      </c>
      <c r="C10" s="65">
        <v>139475</v>
      </c>
      <c r="D10" s="65">
        <v>145791</v>
      </c>
      <c r="E10" s="65">
        <v>155010</v>
      </c>
      <c r="F10" s="65">
        <v>163029</v>
      </c>
      <c r="G10" s="65">
        <v>169766</v>
      </c>
      <c r="H10" s="65">
        <v>171637</v>
      </c>
      <c r="I10" s="65">
        <v>182619</v>
      </c>
      <c r="J10" s="65">
        <v>192861</v>
      </c>
      <c r="K10" s="65">
        <v>191518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2" spans="1:24" x14ac:dyDescent="0.25">
      <c r="A12" s="3"/>
      <c r="B12" s="162" t="s">
        <v>0</v>
      </c>
      <c r="C12" s="162" t="s">
        <v>1</v>
      </c>
      <c r="D12" s="162" t="s">
        <v>2</v>
      </c>
      <c r="E12" s="162" t="s">
        <v>104</v>
      </c>
      <c r="F12" s="162" t="s">
        <v>105</v>
      </c>
      <c r="G12" s="162" t="s">
        <v>106</v>
      </c>
      <c r="H12" s="162" t="s">
        <v>28</v>
      </c>
      <c r="I12" s="162" t="s">
        <v>110</v>
      </c>
      <c r="J12" s="162" t="s">
        <v>111</v>
      </c>
      <c r="K12" s="162" t="s">
        <v>177</v>
      </c>
    </row>
    <row r="13" spans="1:24" x14ac:dyDescent="0.25">
      <c r="A13" s="4" t="s">
        <v>40</v>
      </c>
      <c r="B13" s="13">
        <v>9.2011472598789681E-2</v>
      </c>
      <c r="C13" s="13">
        <v>0.10072772898368883</v>
      </c>
      <c r="D13" s="13">
        <v>0.10496532707780315</v>
      </c>
      <c r="E13" s="13">
        <v>0.10965744145538997</v>
      </c>
      <c r="F13" s="13">
        <v>0.11754963840789062</v>
      </c>
      <c r="G13" s="13">
        <v>0.11264328546352037</v>
      </c>
      <c r="H13" s="13">
        <v>0.12261342251379365</v>
      </c>
      <c r="I13" s="13">
        <v>0.1299481434023842</v>
      </c>
      <c r="J13" s="13">
        <v>0.13452693909084781</v>
      </c>
      <c r="K13" s="13">
        <v>0.14382982278428139</v>
      </c>
    </row>
    <row r="14" spans="1:24" s="34" customFormat="1" x14ac:dyDescent="0.25">
      <c r="A14" s="58" t="s">
        <v>41</v>
      </c>
      <c r="B14" s="91">
        <v>0.59110027758767847</v>
      </c>
      <c r="C14" s="91">
        <v>0.58157375873812511</v>
      </c>
      <c r="D14" s="91">
        <v>0.57366366922512368</v>
      </c>
      <c r="E14" s="91">
        <v>0.56795690600606408</v>
      </c>
      <c r="F14" s="91">
        <v>0.56488109477454929</v>
      </c>
      <c r="G14" s="91">
        <v>0.56130791795765933</v>
      </c>
      <c r="H14" s="91">
        <v>0.55548046167201715</v>
      </c>
      <c r="I14" s="91">
        <v>0.5444011849807523</v>
      </c>
      <c r="J14" s="91">
        <v>0.52840128382617535</v>
      </c>
      <c r="K14" s="91">
        <v>0.54104575026890422</v>
      </c>
    </row>
    <row r="15" spans="1:24" x14ac:dyDescent="0.25">
      <c r="A15" s="3" t="s">
        <v>42</v>
      </c>
      <c r="B15" s="53">
        <v>0.68311175018646819</v>
      </c>
      <c r="C15" s="53">
        <v>0.68230148772181398</v>
      </c>
      <c r="D15" s="53">
        <v>0.67862899630292683</v>
      </c>
      <c r="E15" s="53">
        <v>0.6776143474614541</v>
      </c>
      <c r="F15" s="53">
        <v>0.68243073318243996</v>
      </c>
      <c r="G15" s="53">
        <v>0.67395120342117976</v>
      </c>
      <c r="H15" s="53">
        <v>0.67809388418581074</v>
      </c>
      <c r="I15" s="53">
        <v>0.67434932838313644</v>
      </c>
      <c r="J15" s="53">
        <v>0.66292822291702314</v>
      </c>
      <c r="K15" s="53">
        <v>0.68487557305318558</v>
      </c>
    </row>
    <row r="16" spans="1:24" x14ac:dyDescent="0.25">
      <c r="A16" s="4" t="s">
        <v>43</v>
      </c>
      <c r="B16" s="13">
        <v>0.19153549815838644</v>
      </c>
      <c r="C16" s="13">
        <v>0.19193403835812869</v>
      </c>
      <c r="D16" s="13">
        <v>0.19480626376113752</v>
      </c>
      <c r="E16" s="13">
        <v>0.19392297271143796</v>
      </c>
      <c r="F16" s="13">
        <v>0.19091081954744249</v>
      </c>
      <c r="G16" s="13">
        <v>0.19367835726823981</v>
      </c>
      <c r="H16" s="13">
        <v>0.18990660521915437</v>
      </c>
      <c r="I16" s="13">
        <v>0.19281673867450813</v>
      </c>
      <c r="J16" s="13">
        <v>0.20036191868755218</v>
      </c>
      <c r="K16" s="13">
        <v>0.17664136008103676</v>
      </c>
    </row>
    <row r="17" spans="1:11" x14ac:dyDescent="0.25">
      <c r="A17" s="4" t="s">
        <v>44</v>
      </c>
      <c r="B17" s="13">
        <v>0.12535275165514537</v>
      </c>
      <c r="C17" s="13">
        <v>0.12576447392005735</v>
      </c>
      <c r="D17" s="13">
        <v>0.1265647399359357</v>
      </c>
      <c r="E17" s="13">
        <v>0.12846267982710793</v>
      </c>
      <c r="F17" s="13">
        <v>0.12665844727011757</v>
      </c>
      <c r="G17" s="13">
        <v>0.13237043931058046</v>
      </c>
      <c r="H17" s="13">
        <v>0.13199951059503487</v>
      </c>
      <c r="I17" s="13">
        <v>0.1328339329423554</v>
      </c>
      <c r="J17" s="13">
        <v>0.13670985839542468</v>
      </c>
      <c r="K17" s="13">
        <v>0.13848306686577763</v>
      </c>
    </row>
    <row r="18" spans="1:11" x14ac:dyDescent="0.25">
      <c r="A18" s="3" t="s">
        <v>45</v>
      </c>
      <c r="B18" s="53">
        <v>0.31688824981353181</v>
      </c>
      <c r="C18" s="53">
        <v>0.31769851227818607</v>
      </c>
      <c r="D18" s="53">
        <v>0.32137100369707322</v>
      </c>
      <c r="E18" s="53">
        <v>0.3223856525385459</v>
      </c>
      <c r="F18" s="53">
        <v>0.31756926681756009</v>
      </c>
      <c r="G18" s="53">
        <v>0.32604879657882024</v>
      </c>
      <c r="H18" s="53">
        <v>0.32190611581418926</v>
      </c>
      <c r="I18" s="53">
        <v>0.32565067161686351</v>
      </c>
      <c r="J18" s="53">
        <v>0.33707177708297686</v>
      </c>
      <c r="K18" s="53">
        <v>0.31512442694681442</v>
      </c>
    </row>
    <row r="19" spans="1:11" x14ac:dyDescent="0.25">
      <c r="B19" s="17"/>
      <c r="C19" s="17"/>
      <c r="J19" s="17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7BB6-5271-4B8D-A143-F8886357163C}">
  <sheetPr>
    <tabColor rgb="FF00B050"/>
  </sheetPr>
  <dimension ref="A1:G29"/>
  <sheetViews>
    <sheetView topLeftCell="A2" workbookViewId="0">
      <selection activeCell="J34" sqref="J33:J34"/>
    </sheetView>
  </sheetViews>
  <sheetFormatPr defaultRowHeight="15" x14ac:dyDescent="0.25"/>
  <cols>
    <col min="1" max="1" width="44.42578125" customWidth="1"/>
    <col min="2" max="2" width="15.140625" customWidth="1"/>
    <col min="3" max="3" width="13.140625" customWidth="1"/>
    <col min="4" max="4" width="14.140625" customWidth="1"/>
    <col min="5" max="5" width="14.7109375" customWidth="1"/>
    <col min="6" max="6" width="19.140625" customWidth="1"/>
    <col min="7" max="7" width="16.140625" customWidth="1"/>
  </cols>
  <sheetData>
    <row r="1" spans="1:7" x14ac:dyDescent="0.25">
      <c r="A1" s="1" t="s">
        <v>167</v>
      </c>
    </row>
    <row r="2" spans="1:7" ht="30.75" customHeight="1" x14ac:dyDescent="0.25">
      <c r="A2" s="117" t="s">
        <v>24</v>
      </c>
      <c r="B2" s="117" t="s">
        <v>168</v>
      </c>
      <c r="C2" s="117" t="s">
        <v>169</v>
      </c>
      <c r="D2" s="117" t="s">
        <v>170</v>
      </c>
      <c r="E2" s="117" t="s">
        <v>171</v>
      </c>
      <c r="F2" s="117" t="s">
        <v>172</v>
      </c>
      <c r="G2" s="125" t="s">
        <v>163</v>
      </c>
    </row>
    <row r="3" spans="1:7" ht="30.75" customHeight="1" x14ac:dyDescent="0.25">
      <c r="A3" s="176" t="s">
        <v>6</v>
      </c>
      <c r="B3" s="177">
        <v>101908</v>
      </c>
      <c r="C3" s="177">
        <v>103620</v>
      </c>
      <c r="D3" s="177">
        <v>5356</v>
      </c>
      <c r="E3" s="177">
        <v>-3644</v>
      </c>
      <c r="F3" s="177">
        <v>1712</v>
      </c>
      <c r="G3" s="178">
        <v>1.6799466185186639E-2</v>
      </c>
    </row>
    <row r="4" spans="1:7" x14ac:dyDescent="0.25">
      <c r="A4" s="116" t="s">
        <v>15</v>
      </c>
      <c r="B4" s="126">
        <v>12875</v>
      </c>
      <c r="C4" s="126">
        <v>12859</v>
      </c>
      <c r="D4" s="126">
        <v>591</v>
      </c>
      <c r="E4" s="126">
        <v>-607</v>
      </c>
      <c r="F4" s="126">
        <v>-16</v>
      </c>
      <c r="G4" s="127">
        <v>-1.2427184466019417E-3</v>
      </c>
    </row>
    <row r="5" spans="1:7" x14ac:dyDescent="0.25">
      <c r="A5" s="116" t="s">
        <v>12</v>
      </c>
      <c r="B5" s="126">
        <v>3547</v>
      </c>
      <c r="C5" s="126">
        <v>3664</v>
      </c>
      <c r="D5" s="126">
        <v>256</v>
      </c>
      <c r="E5" s="126">
        <v>-139</v>
      </c>
      <c r="F5" s="126">
        <v>117</v>
      </c>
      <c r="G5" s="127">
        <v>-1.5715467328370553E-2</v>
      </c>
    </row>
    <row r="6" spans="1:7" x14ac:dyDescent="0.25">
      <c r="A6" s="116" t="s">
        <v>83</v>
      </c>
      <c r="B6" s="126">
        <v>3497</v>
      </c>
      <c r="C6" s="126">
        <v>3449</v>
      </c>
      <c r="D6" s="126">
        <v>187</v>
      </c>
      <c r="E6" s="126">
        <v>-235</v>
      </c>
      <c r="F6" s="126">
        <v>-48</v>
      </c>
      <c r="G6" s="127">
        <v>-1.3726050900772091E-2</v>
      </c>
    </row>
    <row r="7" spans="1:7" x14ac:dyDescent="0.25">
      <c r="A7" s="116" t="s">
        <v>73</v>
      </c>
      <c r="B7" s="126">
        <v>40659</v>
      </c>
      <c r="C7" s="126">
        <v>41796</v>
      </c>
      <c r="D7" s="126">
        <v>2309</v>
      </c>
      <c r="E7" s="126">
        <v>-1172</v>
      </c>
      <c r="F7" s="126">
        <v>1137</v>
      </c>
      <c r="G7" s="127">
        <v>2.7964288349442926E-2</v>
      </c>
    </row>
    <row r="8" spans="1:7" x14ac:dyDescent="0.25">
      <c r="A8" s="116" t="s">
        <v>87</v>
      </c>
      <c r="B8" s="126">
        <v>4558</v>
      </c>
      <c r="C8" s="126">
        <v>4569</v>
      </c>
      <c r="D8" s="126">
        <v>202</v>
      </c>
      <c r="E8" s="126">
        <v>-191</v>
      </c>
      <c r="F8" s="126">
        <v>11</v>
      </c>
      <c r="G8" s="127">
        <v>2.4133391838525669E-3</v>
      </c>
    </row>
    <row r="9" spans="1:7" x14ac:dyDescent="0.25">
      <c r="A9" s="116" t="s">
        <v>14</v>
      </c>
      <c r="B9" s="126">
        <v>8363</v>
      </c>
      <c r="C9" s="126">
        <v>8435</v>
      </c>
      <c r="D9" s="126">
        <v>420</v>
      </c>
      <c r="E9" s="126">
        <v>-348</v>
      </c>
      <c r="F9" s="126">
        <v>72</v>
      </c>
      <c r="G9" s="127">
        <v>1.3043478260869565E-2</v>
      </c>
    </row>
    <row r="10" spans="1:7" x14ac:dyDescent="0.25">
      <c r="A10" s="116" t="s">
        <v>82</v>
      </c>
      <c r="B10" s="126">
        <v>781</v>
      </c>
      <c r="C10" s="126">
        <v>925</v>
      </c>
      <c r="D10" s="126">
        <v>158</v>
      </c>
      <c r="E10" s="126">
        <v>-14</v>
      </c>
      <c r="F10" s="126">
        <v>144</v>
      </c>
      <c r="G10" s="127">
        <v>0.18437900128040974</v>
      </c>
    </row>
    <row r="11" spans="1:7" x14ac:dyDescent="0.25">
      <c r="A11" s="116" t="s">
        <v>18</v>
      </c>
      <c r="B11" s="126">
        <v>5758</v>
      </c>
      <c r="C11" s="126">
        <v>5826</v>
      </c>
      <c r="D11" s="126">
        <v>306</v>
      </c>
      <c r="E11" s="126">
        <v>-238</v>
      </c>
      <c r="F11" s="126">
        <v>68</v>
      </c>
      <c r="G11" s="127">
        <v>1.1809656130600903E-2</v>
      </c>
    </row>
    <row r="12" spans="1:7" x14ac:dyDescent="0.25">
      <c r="A12" s="116" t="s">
        <v>81</v>
      </c>
      <c r="B12" s="126">
        <v>6143</v>
      </c>
      <c r="C12" s="126">
        <v>6196</v>
      </c>
      <c r="D12" s="126">
        <v>249</v>
      </c>
      <c r="E12" s="126">
        <v>-196</v>
      </c>
      <c r="F12" s="126">
        <v>53</v>
      </c>
      <c r="G12" s="127">
        <v>8.6277063324108737E-3</v>
      </c>
    </row>
    <row r="13" spans="1:7" x14ac:dyDescent="0.25">
      <c r="A13" s="116" t="s">
        <v>21</v>
      </c>
      <c r="B13" s="126">
        <v>3230</v>
      </c>
      <c r="C13" s="126">
        <v>3199</v>
      </c>
      <c r="D13" s="126">
        <v>93</v>
      </c>
      <c r="E13" s="126">
        <v>-124</v>
      </c>
      <c r="F13" s="126">
        <v>-31</v>
      </c>
      <c r="G13" s="127"/>
    </row>
    <row r="14" spans="1:7" x14ac:dyDescent="0.25">
      <c r="A14" s="116" t="s">
        <v>11</v>
      </c>
      <c r="B14" s="126">
        <v>3948</v>
      </c>
      <c r="C14" s="126">
        <v>3918</v>
      </c>
      <c r="D14" s="126">
        <v>128</v>
      </c>
      <c r="E14" s="126">
        <v>-158</v>
      </c>
      <c r="F14" s="126">
        <v>-30</v>
      </c>
      <c r="G14" s="127">
        <v>-7.5987841945288756E-3</v>
      </c>
    </row>
    <row r="15" spans="1:7" x14ac:dyDescent="0.25">
      <c r="A15" s="116" t="s">
        <v>84</v>
      </c>
      <c r="B15" s="126">
        <v>2045</v>
      </c>
      <c r="C15" s="126">
        <v>2147</v>
      </c>
      <c r="D15" s="126">
        <v>184</v>
      </c>
      <c r="E15" s="126">
        <v>-82</v>
      </c>
      <c r="F15" s="126">
        <v>102</v>
      </c>
      <c r="G15" s="127">
        <v>4.987775061124694E-2</v>
      </c>
    </row>
    <row r="16" spans="1:7" x14ac:dyDescent="0.25">
      <c r="A16" s="116" t="s">
        <v>10</v>
      </c>
      <c r="B16" s="126">
        <v>1547</v>
      </c>
      <c r="C16" s="126">
        <v>1673</v>
      </c>
      <c r="D16" s="126">
        <v>136</v>
      </c>
      <c r="E16" s="126">
        <v>-10</v>
      </c>
      <c r="F16" s="126">
        <v>126</v>
      </c>
      <c r="G16" s="127">
        <v>8.1447963800904979E-2</v>
      </c>
    </row>
    <row r="17" spans="1:7" x14ac:dyDescent="0.25">
      <c r="A17" s="116" t="s">
        <v>27</v>
      </c>
      <c r="B17" s="126">
        <v>4957</v>
      </c>
      <c r="C17" s="126">
        <v>4964</v>
      </c>
      <c r="D17" s="126">
        <v>137</v>
      </c>
      <c r="E17" s="126">
        <v>-130</v>
      </c>
      <c r="F17" s="126">
        <v>7</v>
      </c>
      <c r="G17" s="127">
        <v>1.4121444422029454E-3</v>
      </c>
    </row>
    <row r="18" spans="1:7" x14ac:dyDescent="0.25">
      <c r="A18" s="173" t="s">
        <v>78</v>
      </c>
      <c r="B18" s="174">
        <v>25945</v>
      </c>
      <c r="C18" s="174">
        <v>27546</v>
      </c>
      <c r="D18" s="174">
        <v>2519</v>
      </c>
      <c r="E18" s="174">
        <v>-918</v>
      </c>
      <c r="F18" s="174">
        <v>1601</v>
      </c>
      <c r="G18" s="175">
        <v>6.1707458084409327E-2</v>
      </c>
    </row>
    <row r="19" spans="1:7" x14ac:dyDescent="0.25">
      <c r="A19" s="116" t="s">
        <v>109</v>
      </c>
      <c r="B19" s="126">
        <v>3198</v>
      </c>
      <c r="C19" s="126">
        <v>3537</v>
      </c>
      <c r="D19" s="126">
        <v>449</v>
      </c>
      <c r="E19" s="126">
        <v>-110</v>
      </c>
      <c r="F19" s="126">
        <v>339</v>
      </c>
      <c r="G19" s="127">
        <v>0.10600375234521577</v>
      </c>
    </row>
    <row r="20" spans="1:7" x14ac:dyDescent="0.25">
      <c r="A20" s="116" t="s">
        <v>93</v>
      </c>
      <c r="B20" s="126">
        <v>22747</v>
      </c>
      <c r="C20" s="126">
        <v>24009</v>
      </c>
      <c r="D20" s="126">
        <v>2070</v>
      </c>
      <c r="E20" s="126">
        <v>-808</v>
      </c>
      <c r="F20" s="126">
        <v>1262</v>
      </c>
      <c r="G20" s="127">
        <v>5.5479843495845609E-2</v>
      </c>
    </row>
    <row r="21" spans="1:7" x14ac:dyDescent="0.25">
      <c r="A21" s="173" t="s">
        <v>8</v>
      </c>
      <c r="B21" s="174">
        <v>65008</v>
      </c>
      <c r="C21" s="174">
        <v>66683</v>
      </c>
      <c r="D21" s="174">
        <v>4618</v>
      </c>
      <c r="E21" s="174">
        <v>-2943</v>
      </c>
      <c r="F21" s="174">
        <v>1675</v>
      </c>
      <c r="G21" s="175">
        <v>2.5766059561900072E-2</v>
      </c>
    </row>
    <row r="22" spans="1:7" x14ac:dyDescent="0.25">
      <c r="A22" s="116" t="s">
        <v>25</v>
      </c>
      <c r="B22" s="126">
        <v>23733</v>
      </c>
      <c r="C22" s="126">
        <v>24503</v>
      </c>
      <c r="D22" s="126">
        <v>1645</v>
      </c>
      <c r="E22" s="126">
        <v>-875</v>
      </c>
      <c r="F22" s="126">
        <v>770</v>
      </c>
      <c r="G22" s="127">
        <v>3.2444275902751445E-2</v>
      </c>
    </row>
    <row r="23" spans="1:7" x14ac:dyDescent="0.25">
      <c r="A23" s="116" t="s">
        <v>23</v>
      </c>
      <c r="B23" s="126">
        <v>4743</v>
      </c>
      <c r="C23" s="126">
        <v>4725</v>
      </c>
      <c r="D23" s="126">
        <v>277</v>
      </c>
      <c r="E23" s="126">
        <v>-295</v>
      </c>
      <c r="F23" s="126">
        <v>-18</v>
      </c>
      <c r="G23" s="127">
        <v>-3.7950664136622392E-3</v>
      </c>
    </row>
    <row r="24" spans="1:7" x14ac:dyDescent="0.25">
      <c r="A24" s="116" t="s">
        <v>88</v>
      </c>
      <c r="B24" s="126">
        <v>12283</v>
      </c>
      <c r="C24" s="126">
        <v>12321</v>
      </c>
      <c r="D24" s="126">
        <v>553</v>
      </c>
      <c r="E24" s="126">
        <v>-515</v>
      </c>
      <c r="F24" s="126">
        <v>38</v>
      </c>
      <c r="G24" s="127">
        <v>3.0937067491655134E-3</v>
      </c>
    </row>
    <row r="25" spans="1:7" x14ac:dyDescent="0.25">
      <c r="A25" s="116" t="s">
        <v>86</v>
      </c>
      <c r="B25" s="126">
        <v>186</v>
      </c>
      <c r="C25" s="126">
        <v>143</v>
      </c>
      <c r="D25" s="126">
        <v>1</v>
      </c>
      <c r="E25" s="126">
        <v>-44</v>
      </c>
      <c r="F25" s="126">
        <v>-43</v>
      </c>
      <c r="G25" s="127">
        <v>-0.23118279569892472</v>
      </c>
    </row>
    <row r="26" spans="1:7" x14ac:dyDescent="0.25">
      <c r="A26" s="116" t="s">
        <v>85</v>
      </c>
      <c r="B26" s="126">
        <v>2349</v>
      </c>
      <c r="C26" s="126">
        <v>2519</v>
      </c>
      <c r="D26" s="126">
        <v>261</v>
      </c>
      <c r="E26" s="126">
        <v>-91</v>
      </c>
      <c r="F26" s="126">
        <v>170</v>
      </c>
      <c r="G26" s="127">
        <v>7.237122179650915E-2</v>
      </c>
    </row>
    <row r="27" spans="1:7" x14ac:dyDescent="0.25">
      <c r="A27" s="116" t="s">
        <v>108</v>
      </c>
      <c r="B27" s="126">
        <v>11548</v>
      </c>
      <c r="C27" s="126">
        <v>11938</v>
      </c>
      <c r="D27" s="126">
        <v>1083</v>
      </c>
      <c r="E27" s="126">
        <v>-693</v>
      </c>
      <c r="F27" s="126">
        <v>390</v>
      </c>
      <c r="G27" s="127"/>
    </row>
    <row r="28" spans="1:7" x14ac:dyDescent="0.25">
      <c r="A28" s="116" t="s">
        <v>20</v>
      </c>
      <c r="B28" s="126">
        <v>10166</v>
      </c>
      <c r="C28" s="126">
        <v>10534</v>
      </c>
      <c r="D28" s="126">
        <v>798</v>
      </c>
      <c r="E28" s="126">
        <v>-430</v>
      </c>
      <c r="F28" s="126">
        <v>368</v>
      </c>
      <c r="G28" s="127">
        <v>3.6199095022624438E-2</v>
      </c>
    </row>
    <row r="29" spans="1:7" x14ac:dyDescent="0.25">
      <c r="A29" s="173" t="s">
        <v>61</v>
      </c>
      <c r="B29" s="174">
        <v>192861</v>
      </c>
      <c r="C29" s="174">
        <v>197849</v>
      </c>
      <c r="D29" s="174">
        <v>12493</v>
      </c>
      <c r="E29" s="174">
        <v>-7505</v>
      </c>
      <c r="F29" s="174">
        <v>4988</v>
      </c>
      <c r="G29" s="175">
        <v>2.5863186439974904E-2</v>
      </c>
    </row>
  </sheetData>
  <pageMargins left="0.7" right="0.7" top="0.75" bottom="0.75" header="0.3" footer="0.3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43CC1-D7C9-45AF-BDB8-AF8B32C0699A}">
  <sheetPr>
    <tabColor rgb="FF00B050"/>
  </sheetPr>
  <dimension ref="A1:O22"/>
  <sheetViews>
    <sheetView zoomScale="85" zoomScaleNormal="85" workbookViewId="0">
      <selection activeCell="Q25" sqref="Q25"/>
    </sheetView>
  </sheetViews>
  <sheetFormatPr defaultRowHeight="15" x14ac:dyDescent="0.25"/>
  <cols>
    <col min="1" max="1" width="48.7109375" customWidth="1"/>
    <col min="2" max="2" width="9.85546875" customWidth="1"/>
    <col min="3" max="3" width="10.5703125" customWidth="1"/>
    <col min="4" max="4" width="11.140625" customWidth="1"/>
    <col min="5" max="5" width="9.85546875" customWidth="1"/>
    <col min="6" max="6" width="10.5703125" customWidth="1"/>
    <col min="7" max="7" width="9.85546875" customWidth="1"/>
    <col min="8" max="8" width="11.85546875" customWidth="1"/>
    <col min="9" max="9" width="10" customWidth="1"/>
    <col min="10" max="10" width="9.85546875" customWidth="1"/>
    <col min="11" max="11" width="10" customWidth="1"/>
    <col min="12" max="12" width="14" customWidth="1"/>
    <col min="13" max="13" width="16.85546875" customWidth="1"/>
    <col min="14" max="14" width="9.5703125" customWidth="1"/>
    <col min="15" max="15" width="14.85546875" customWidth="1"/>
  </cols>
  <sheetData>
    <row r="1" spans="1:15" x14ac:dyDescent="0.25">
      <c r="A1" s="1" t="s">
        <v>137</v>
      </c>
    </row>
    <row r="3" spans="1:15" x14ac:dyDescent="0.25">
      <c r="A3" s="94"/>
      <c r="B3" s="162" t="s">
        <v>0</v>
      </c>
      <c r="C3" s="162" t="s">
        <v>1</v>
      </c>
      <c r="D3" s="162" t="s">
        <v>2</v>
      </c>
      <c r="E3" s="162" t="s">
        <v>104</v>
      </c>
      <c r="F3" s="162" t="s">
        <v>105</v>
      </c>
      <c r="G3" s="162" t="s">
        <v>106</v>
      </c>
      <c r="H3" s="162" t="s">
        <v>28</v>
      </c>
      <c r="I3" s="162" t="s">
        <v>110</v>
      </c>
      <c r="J3" s="162" t="s">
        <v>111</v>
      </c>
      <c r="K3" s="162" t="s">
        <v>177</v>
      </c>
      <c r="L3" s="3" t="s">
        <v>122</v>
      </c>
      <c r="M3" s="3" t="s">
        <v>173</v>
      </c>
      <c r="N3" s="3" t="s">
        <v>117</v>
      </c>
      <c r="O3" s="94" t="s">
        <v>138</v>
      </c>
    </row>
    <row r="4" spans="1:15" x14ac:dyDescent="0.25">
      <c r="A4" s="95" t="s">
        <v>40</v>
      </c>
      <c r="B4" s="96">
        <v>943</v>
      </c>
      <c r="C4" s="96">
        <v>1287</v>
      </c>
      <c r="D4" s="96">
        <v>782</v>
      </c>
      <c r="E4" s="96">
        <v>790</v>
      </c>
      <c r="F4" s="96">
        <v>1118</v>
      </c>
      <c r="G4" s="96">
        <v>1241</v>
      </c>
      <c r="H4" s="96">
        <v>1212</v>
      </c>
      <c r="I4" s="96">
        <v>1175</v>
      </c>
      <c r="J4" s="96">
        <v>1126</v>
      </c>
      <c r="K4" s="96">
        <v>1159</v>
      </c>
      <c r="L4" s="97">
        <v>33</v>
      </c>
      <c r="M4" s="98">
        <v>2.9307282415630551E-2</v>
      </c>
      <c r="N4" s="97">
        <v>216</v>
      </c>
      <c r="O4" s="98">
        <v>0.22905620360551432</v>
      </c>
    </row>
    <row r="5" spans="1:15" x14ac:dyDescent="0.25">
      <c r="A5" s="95" t="s">
        <v>41</v>
      </c>
      <c r="B5" s="96">
        <v>88367</v>
      </c>
      <c r="C5" s="96">
        <v>92917</v>
      </c>
      <c r="D5" s="96">
        <v>96897</v>
      </c>
      <c r="E5" s="96">
        <v>100000</v>
      </c>
      <c r="F5" s="96">
        <v>105307</v>
      </c>
      <c r="G5" s="96">
        <v>110216</v>
      </c>
      <c r="H5" s="96">
        <v>114436</v>
      </c>
      <c r="I5" s="96">
        <v>118778</v>
      </c>
      <c r="J5" s="96">
        <v>127214</v>
      </c>
      <c r="K5" s="96">
        <v>130750</v>
      </c>
      <c r="L5" s="97">
        <v>3536</v>
      </c>
      <c r="M5" s="98">
        <v>2.7795682865093464E-2</v>
      </c>
      <c r="N5" s="97">
        <v>42383</v>
      </c>
      <c r="O5" s="98">
        <v>0.47962474679461792</v>
      </c>
    </row>
    <row r="6" spans="1:15" s="1" customFormat="1" x14ac:dyDescent="0.25">
      <c r="A6" s="94" t="s">
        <v>42</v>
      </c>
      <c r="B6" s="152">
        <v>89310</v>
      </c>
      <c r="C6" s="152">
        <v>94204</v>
      </c>
      <c r="D6" s="152">
        <v>97679</v>
      </c>
      <c r="E6" s="152">
        <v>100790</v>
      </c>
      <c r="F6" s="152">
        <v>106425</v>
      </c>
      <c r="G6" s="152">
        <v>111457</v>
      </c>
      <c r="H6" s="152">
        <v>115648</v>
      </c>
      <c r="I6" s="152">
        <v>119953</v>
      </c>
      <c r="J6" s="152">
        <v>128340</v>
      </c>
      <c r="K6" s="152">
        <v>131909</v>
      </c>
      <c r="L6" s="153">
        <v>3569</v>
      </c>
      <c r="M6" s="154">
        <v>2.7808944989870656E-2</v>
      </c>
      <c r="N6" s="153">
        <v>42599</v>
      </c>
      <c r="O6" s="154">
        <v>0.47697906169521892</v>
      </c>
    </row>
    <row r="7" spans="1:15" x14ac:dyDescent="0.25">
      <c r="A7" s="95" t="s">
        <v>43</v>
      </c>
      <c r="B7" s="99">
        <v>28861</v>
      </c>
      <c r="C7" s="99">
        <v>32060</v>
      </c>
      <c r="D7" s="99">
        <v>35048</v>
      </c>
      <c r="E7" s="99">
        <v>38398</v>
      </c>
      <c r="F7" s="99">
        <v>40845</v>
      </c>
      <c r="G7" s="99">
        <v>44848</v>
      </c>
      <c r="H7" s="99">
        <v>46829</v>
      </c>
      <c r="I7" s="99">
        <v>48901</v>
      </c>
      <c r="J7" s="99">
        <v>52143</v>
      </c>
      <c r="K7" s="99">
        <v>52506</v>
      </c>
      <c r="L7" s="97">
        <v>363</v>
      </c>
      <c r="M7" s="98">
        <v>6.9616247626718827E-3</v>
      </c>
      <c r="N7" s="97">
        <v>23645</v>
      </c>
      <c r="O7" s="98">
        <v>0.81927168150791729</v>
      </c>
    </row>
    <row r="8" spans="1:15" s="92" customFormat="1" x14ac:dyDescent="0.25">
      <c r="A8" s="100" t="s">
        <v>44</v>
      </c>
      <c r="B8" s="101">
        <v>58011</v>
      </c>
      <c r="C8" s="101">
        <v>62266</v>
      </c>
      <c r="D8" s="101">
        <v>69112</v>
      </c>
      <c r="E8" s="101">
        <v>75973</v>
      </c>
      <c r="F8" s="101">
        <v>82588</v>
      </c>
      <c r="G8" s="101">
        <v>88631</v>
      </c>
      <c r="H8" s="101">
        <v>92927</v>
      </c>
      <c r="I8" s="101">
        <v>103309</v>
      </c>
      <c r="J8" s="101">
        <v>113170</v>
      </c>
      <c r="K8" s="101">
        <v>110056</v>
      </c>
      <c r="L8" s="97">
        <v>-3114</v>
      </c>
      <c r="M8" s="103">
        <v>-2.7516126181850314E-2</v>
      </c>
      <c r="N8" s="102">
        <v>52045</v>
      </c>
      <c r="O8" s="103">
        <v>0.89715743565875439</v>
      </c>
    </row>
    <row r="9" spans="1:15" s="1" customFormat="1" x14ac:dyDescent="0.25">
      <c r="A9" s="94" t="s">
        <v>45</v>
      </c>
      <c r="B9" s="152">
        <v>86872</v>
      </c>
      <c r="C9" s="152">
        <v>94326</v>
      </c>
      <c r="D9" s="152">
        <v>104160</v>
      </c>
      <c r="E9" s="152">
        <v>114371</v>
      </c>
      <c r="F9" s="152">
        <v>123433</v>
      </c>
      <c r="G9" s="152">
        <v>133479</v>
      </c>
      <c r="H9" s="152">
        <v>139756</v>
      </c>
      <c r="I9" s="152">
        <v>152210</v>
      </c>
      <c r="J9" s="152">
        <v>165313</v>
      </c>
      <c r="K9" s="152">
        <v>162562</v>
      </c>
      <c r="L9" s="153">
        <v>-2751</v>
      </c>
      <c r="M9" s="154">
        <v>-1.6641159497438194E-2</v>
      </c>
      <c r="N9" s="153">
        <v>75690</v>
      </c>
      <c r="O9" s="154">
        <v>0.87128188599318535</v>
      </c>
    </row>
    <row r="10" spans="1:15" x14ac:dyDescent="0.25">
      <c r="A10" s="104" t="s">
        <v>46</v>
      </c>
      <c r="B10" s="105">
        <v>176182</v>
      </c>
      <c r="C10" s="105">
        <v>188530</v>
      </c>
      <c r="D10" s="105">
        <v>201839</v>
      </c>
      <c r="E10" s="105">
        <v>215161</v>
      </c>
      <c r="F10" s="105">
        <v>229858</v>
      </c>
      <c r="G10" s="105">
        <v>244936</v>
      </c>
      <c r="H10" s="105">
        <v>255404</v>
      </c>
      <c r="I10" s="105">
        <v>272163</v>
      </c>
      <c r="J10" s="105">
        <v>293653</v>
      </c>
      <c r="K10" s="105">
        <v>294471</v>
      </c>
      <c r="L10" s="97">
        <v>818</v>
      </c>
      <c r="M10" s="98">
        <v>2.7856006919731793E-3</v>
      </c>
      <c r="N10" s="97">
        <v>118289</v>
      </c>
      <c r="O10" s="98">
        <v>0.67140229989442735</v>
      </c>
    </row>
    <row r="12" spans="1:15" x14ac:dyDescent="0.25">
      <c r="B12" s="12"/>
      <c r="N12" s="17"/>
    </row>
    <row r="22" spans="1:1" x14ac:dyDescent="0.25">
      <c r="A22" s="12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9C2C-8B9B-4BDA-9B22-03AE8494C4B7}">
  <sheetPr>
    <tabColor rgb="FF00B050"/>
  </sheetPr>
  <dimension ref="A1:P25"/>
  <sheetViews>
    <sheetView workbookViewId="0">
      <selection activeCell="G46" sqref="G46"/>
    </sheetView>
  </sheetViews>
  <sheetFormatPr defaultRowHeight="15" x14ac:dyDescent="0.25"/>
  <cols>
    <col min="1" max="1" width="44" customWidth="1"/>
    <col min="2" max="2" width="18.42578125" customWidth="1"/>
    <col min="3" max="3" width="12.42578125" customWidth="1"/>
    <col min="4" max="11" width="11.5703125" bestFit="1" customWidth="1"/>
    <col min="13" max="13" width="20.42578125" customWidth="1"/>
    <col min="14" max="14" width="14" customWidth="1"/>
    <col min="15" max="15" width="18.5703125" customWidth="1"/>
  </cols>
  <sheetData>
    <row r="1" spans="1:16" x14ac:dyDescent="0.25">
      <c r="A1" s="1" t="s">
        <v>179</v>
      </c>
    </row>
    <row r="3" spans="1:16" x14ac:dyDescent="0.25">
      <c r="B3" s="155" t="s">
        <v>0</v>
      </c>
      <c r="C3" s="155" t="s">
        <v>1</v>
      </c>
      <c r="D3" s="155" t="s">
        <v>2</v>
      </c>
      <c r="E3" s="155" t="s">
        <v>104</v>
      </c>
      <c r="F3" s="155" t="s">
        <v>105</v>
      </c>
      <c r="G3" s="155" t="s">
        <v>106</v>
      </c>
      <c r="H3" s="155" t="s">
        <v>28</v>
      </c>
      <c r="I3" s="155" t="s">
        <v>110</v>
      </c>
      <c r="J3" s="155" t="s">
        <v>111</v>
      </c>
      <c r="K3" s="155" t="s">
        <v>177</v>
      </c>
      <c r="L3" s="155" t="s">
        <v>122</v>
      </c>
      <c r="M3" s="1" t="s">
        <v>129</v>
      </c>
      <c r="N3" s="1" t="s">
        <v>122</v>
      </c>
      <c r="O3" s="1" t="s">
        <v>129</v>
      </c>
      <c r="P3" s="1"/>
    </row>
    <row r="4" spans="1:16" x14ac:dyDescent="0.25">
      <c r="A4" t="s">
        <v>40</v>
      </c>
      <c r="B4" s="9">
        <v>943</v>
      </c>
      <c r="C4" s="9">
        <v>1287</v>
      </c>
      <c r="D4" s="9">
        <v>782</v>
      </c>
      <c r="E4" s="9">
        <v>790</v>
      </c>
      <c r="F4" s="9">
        <v>1118</v>
      </c>
      <c r="G4" s="9">
        <v>1241</v>
      </c>
      <c r="H4" s="9">
        <v>1212</v>
      </c>
      <c r="I4" s="9">
        <v>1175</v>
      </c>
      <c r="J4" s="9">
        <v>1126</v>
      </c>
      <c r="K4" s="9">
        <v>1159</v>
      </c>
      <c r="L4" s="12">
        <v>33</v>
      </c>
      <c r="M4" s="8">
        <v>2.9307282415630551E-2</v>
      </c>
      <c r="N4" s="12">
        <v>216</v>
      </c>
      <c r="O4" s="8">
        <v>0.22905620360551432</v>
      </c>
    </row>
    <row r="5" spans="1:16" x14ac:dyDescent="0.25">
      <c r="A5" t="s">
        <v>41</v>
      </c>
      <c r="B5" s="9">
        <v>88367</v>
      </c>
      <c r="C5" s="9">
        <v>92917</v>
      </c>
      <c r="D5" s="9">
        <v>96897</v>
      </c>
      <c r="E5" s="9">
        <v>100000</v>
      </c>
      <c r="F5" s="9">
        <v>105307</v>
      </c>
      <c r="G5" s="9">
        <v>110216</v>
      </c>
      <c r="H5" s="9">
        <v>114436</v>
      </c>
      <c r="I5" s="9">
        <v>118778</v>
      </c>
      <c r="J5" s="9">
        <v>127214</v>
      </c>
      <c r="K5" s="9">
        <v>130750</v>
      </c>
      <c r="L5" s="12">
        <v>3536</v>
      </c>
      <c r="M5" s="8">
        <v>2.7795682865093464E-2</v>
      </c>
      <c r="N5" s="12">
        <v>42383</v>
      </c>
      <c r="O5" s="8">
        <v>0.47962474679461792</v>
      </c>
    </row>
    <row r="6" spans="1:16" x14ac:dyDescent="0.25">
      <c r="A6" s="1" t="s">
        <v>42</v>
      </c>
      <c r="B6" s="24">
        <v>89310</v>
      </c>
      <c r="C6" s="24">
        <v>94204</v>
      </c>
      <c r="D6" s="24">
        <v>97679</v>
      </c>
      <c r="E6" s="24">
        <v>100790</v>
      </c>
      <c r="F6" s="24">
        <v>106425</v>
      </c>
      <c r="G6" s="24">
        <v>111457</v>
      </c>
      <c r="H6" s="24">
        <v>115648</v>
      </c>
      <c r="I6" s="24">
        <v>119953</v>
      </c>
      <c r="J6" s="24">
        <v>128340</v>
      </c>
      <c r="K6" s="24">
        <v>131909</v>
      </c>
      <c r="L6" s="12">
        <v>3569</v>
      </c>
      <c r="M6" s="8">
        <v>2.7808944989870656E-2</v>
      </c>
      <c r="N6" s="12">
        <v>42599</v>
      </c>
      <c r="O6" s="8">
        <v>0.47697906169521892</v>
      </c>
    </row>
    <row r="7" spans="1:16" x14ac:dyDescent="0.25">
      <c r="A7" t="s">
        <v>43</v>
      </c>
      <c r="B7" s="9">
        <v>28861</v>
      </c>
      <c r="C7" s="9">
        <v>32060</v>
      </c>
      <c r="D7" s="9">
        <v>35048</v>
      </c>
      <c r="E7" s="9">
        <v>38398</v>
      </c>
      <c r="F7" s="9">
        <v>40845</v>
      </c>
      <c r="G7" s="9">
        <v>44848</v>
      </c>
      <c r="H7" s="9">
        <v>46829</v>
      </c>
      <c r="I7" s="9">
        <v>48901</v>
      </c>
      <c r="J7" s="9">
        <v>52143</v>
      </c>
      <c r="K7" s="9">
        <v>52506</v>
      </c>
      <c r="L7" s="12">
        <v>363</v>
      </c>
      <c r="M7" s="8">
        <v>6.9616247626718827E-3</v>
      </c>
      <c r="N7" s="12">
        <v>23645</v>
      </c>
      <c r="O7" s="8">
        <v>0.81927168150791729</v>
      </c>
    </row>
    <row r="8" spans="1:16" x14ac:dyDescent="0.25">
      <c r="A8" t="s">
        <v>44</v>
      </c>
      <c r="B8" s="9">
        <v>58011</v>
      </c>
      <c r="C8" s="9">
        <v>62266</v>
      </c>
      <c r="D8" s="9">
        <v>69112</v>
      </c>
      <c r="E8" s="9">
        <v>75973</v>
      </c>
      <c r="F8" s="9">
        <v>82588</v>
      </c>
      <c r="G8" s="9">
        <v>88631</v>
      </c>
      <c r="H8" s="9">
        <v>92927</v>
      </c>
      <c r="I8" s="9">
        <v>103309</v>
      </c>
      <c r="J8" s="9">
        <v>113170</v>
      </c>
      <c r="K8" s="9">
        <v>110056</v>
      </c>
      <c r="L8" s="12">
        <v>-3114</v>
      </c>
      <c r="M8" s="8">
        <v>-2.7516126181850314E-2</v>
      </c>
      <c r="N8" s="12">
        <v>52045</v>
      </c>
      <c r="O8" s="8">
        <v>0.89715743565875439</v>
      </c>
    </row>
    <row r="9" spans="1:16" x14ac:dyDescent="0.25">
      <c r="A9" s="1" t="s">
        <v>45</v>
      </c>
      <c r="B9" s="24">
        <v>86872</v>
      </c>
      <c r="C9" s="24">
        <v>94326</v>
      </c>
      <c r="D9" s="24">
        <v>104160</v>
      </c>
      <c r="E9" s="24">
        <v>114371</v>
      </c>
      <c r="F9" s="24">
        <v>123433</v>
      </c>
      <c r="G9" s="24">
        <v>133479</v>
      </c>
      <c r="H9" s="24">
        <v>139756</v>
      </c>
      <c r="I9" s="24">
        <v>152210</v>
      </c>
      <c r="J9" s="24">
        <v>165313</v>
      </c>
      <c r="K9" s="24">
        <v>162562</v>
      </c>
      <c r="L9" s="148">
        <v>-2751</v>
      </c>
      <c r="M9" s="150">
        <v>-1.6641159497438194E-2</v>
      </c>
      <c r="N9" s="148">
        <v>75690</v>
      </c>
      <c r="O9" s="150">
        <v>0.87128188599318535</v>
      </c>
    </row>
    <row r="10" spans="1:16" x14ac:dyDescent="0.25">
      <c r="A10" s="1" t="s">
        <v>46</v>
      </c>
      <c r="B10" s="24">
        <v>176182</v>
      </c>
      <c r="C10" s="24">
        <v>188530</v>
      </c>
      <c r="D10" s="24">
        <v>201839</v>
      </c>
      <c r="E10" s="24">
        <v>215161</v>
      </c>
      <c r="F10" s="24">
        <v>229858</v>
      </c>
      <c r="G10" s="24">
        <v>244936</v>
      </c>
      <c r="H10" s="24">
        <v>255404</v>
      </c>
      <c r="I10" s="24">
        <v>272163</v>
      </c>
      <c r="J10" s="24">
        <v>293653</v>
      </c>
      <c r="K10" s="24">
        <v>294471</v>
      </c>
      <c r="L10" s="148">
        <v>818</v>
      </c>
      <c r="M10" s="150">
        <v>2.7856006919731793E-3</v>
      </c>
      <c r="N10" s="148">
        <v>118289</v>
      </c>
      <c r="O10" s="150">
        <v>0.67140229989442735</v>
      </c>
    </row>
    <row r="12" spans="1:16" x14ac:dyDescent="0.25">
      <c r="B12" s="155" t="s">
        <v>0</v>
      </c>
      <c r="C12" s="155" t="s">
        <v>1</v>
      </c>
      <c r="D12" s="155" t="s">
        <v>2</v>
      </c>
      <c r="E12" s="155" t="s">
        <v>104</v>
      </c>
      <c r="F12" s="155" t="s">
        <v>105</v>
      </c>
      <c r="G12" s="155" t="s">
        <v>106</v>
      </c>
      <c r="H12" s="155" t="s">
        <v>28</v>
      </c>
      <c r="I12" s="155" t="s">
        <v>110</v>
      </c>
      <c r="J12" s="155" t="s">
        <v>111</v>
      </c>
      <c r="K12" s="155" t="s">
        <v>177</v>
      </c>
    </row>
    <row r="13" spans="1:16" x14ac:dyDescent="0.25">
      <c r="A13" t="s">
        <v>40</v>
      </c>
      <c r="B13" s="8">
        <v>5.3524196569456582E-3</v>
      </c>
      <c r="C13" s="8">
        <v>6.826499761311197E-3</v>
      </c>
      <c r="D13" s="8">
        <v>3.8743751207645696E-3</v>
      </c>
      <c r="E13" s="8">
        <v>3.6716691221922188E-3</v>
      </c>
      <c r="F13" s="8">
        <v>4.863872477790636E-3</v>
      </c>
      <c r="G13" s="8">
        <v>5.0666296501943363E-3</v>
      </c>
      <c r="H13" s="8">
        <v>4.7454229377770123E-3</v>
      </c>
      <c r="I13" s="8">
        <v>4.3172657561828757E-3</v>
      </c>
      <c r="J13" s="8">
        <v>3.8344576762369192E-3</v>
      </c>
      <c r="K13" s="8">
        <v>3.9358714440471216E-3</v>
      </c>
    </row>
    <row r="14" spans="1:16" x14ac:dyDescent="0.25">
      <c r="A14" t="s">
        <v>41</v>
      </c>
      <c r="B14" s="8">
        <v>0.50156656185081339</v>
      </c>
      <c r="C14" s="8">
        <v>0.49284994430594603</v>
      </c>
      <c r="D14" s="8">
        <v>0.48007074945872702</v>
      </c>
      <c r="E14" s="8">
        <v>0.46476824331547073</v>
      </c>
      <c r="F14" s="8">
        <v>0.4581393730042026</v>
      </c>
      <c r="G14" s="8">
        <v>0.44997876996439884</v>
      </c>
      <c r="H14" s="8">
        <v>0.44805876180482684</v>
      </c>
      <c r="I14" s="8">
        <v>0.43642229105352309</v>
      </c>
      <c r="J14" s="8">
        <v>0.43321198829911495</v>
      </c>
      <c r="K14" s="8">
        <v>0.44401655850661015</v>
      </c>
    </row>
    <row r="15" spans="1:16" x14ac:dyDescent="0.25">
      <c r="A15" s="1" t="s">
        <v>42</v>
      </c>
      <c r="B15" s="150">
        <v>0.50691898150775905</v>
      </c>
      <c r="C15" s="150">
        <v>0.4996764440672572</v>
      </c>
      <c r="D15" s="150">
        <v>0.48394512457949157</v>
      </c>
      <c r="E15" s="150">
        <v>0.46843991243766298</v>
      </c>
      <c r="F15" s="150">
        <v>0.46300324548199323</v>
      </c>
      <c r="G15" s="150">
        <v>0.45504539961459323</v>
      </c>
      <c r="H15" s="150">
        <v>0.45280418474260387</v>
      </c>
      <c r="I15" s="150">
        <v>0.44073955680970595</v>
      </c>
      <c r="J15" s="150">
        <v>0.43704644597535186</v>
      </c>
      <c r="K15" s="150">
        <v>0.44795242995065726</v>
      </c>
    </row>
    <row r="16" spans="1:16" x14ac:dyDescent="0.25">
      <c r="A16" t="s">
        <v>43</v>
      </c>
      <c r="B16" s="8">
        <v>0.16381355643595827</v>
      </c>
      <c r="C16" s="8">
        <v>0.17005251153662548</v>
      </c>
      <c r="D16" s="8">
        <v>0.17364334940224635</v>
      </c>
      <c r="E16" s="8">
        <v>0.17846171006827447</v>
      </c>
      <c r="F16" s="8">
        <v>0.17769666489745842</v>
      </c>
      <c r="G16" s="8">
        <v>0.18310089166149524</v>
      </c>
      <c r="H16" s="8">
        <v>0.18335264913627039</v>
      </c>
      <c r="I16" s="8">
        <v>0.17967541510050963</v>
      </c>
      <c r="J16" s="8">
        <v>0.1775667199041045</v>
      </c>
      <c r="K16" s="8">
        <v>0.1783061829518017</v>
      </c>
    </row>
    <row r="17" spans="1:11" x14ac:dyDescent="0.25">
      <c r="A17" t="s">
        <v>44</v>
      </c>
      <c r="B17" s="8">
        <v>0.32926746205628271</v>
      </c>
      <c r="C17" s="8">
        <v>0.33027104439611732</v>
      </c>
      <c r="D17" s="8">
        <v>0.34241152601826208</v>
      </c>
      <c r="E17" s="8">
        <v>0.35309837749406259</v>
      </c>
      <c r="F17" s="8">
        <v>0.35930008962054832</v>
      </c>
      <c r="G17" s="8">
        <v>0.36185370872391154</v>
      </c>
      <c r="H17" s="8">
        <v>0.36384316612112577</v>
      </c>
      <c r="I17" s="8">
        <v>0.37958502808978445</v>
      </c>
      <c r="J17" s="8">
        <v>0.38538683412054364</v>
      </c>
      <c r="K17" s="8">
        <v>0.37374138709754101</v>
      </c>
    </row>
    <row r="18" spans="1:11" x14ac:dyDescent="0.25">
      <c r="A18" s="1" t="s">
        <v>45</v>
      </c>
      <c r="B18" s="150">
        <v>0.49308101849224095</v>
      </c>
      <c r="C18" s="150">
        <v>0.5003235559327428</v>
      </c>
      <c r="D18" s="150">
        <v>0.51605487542050843</v>
      </c>
      <c r="E18" s="150">
        <v>0.53156008756233708</v>
      </c>
      <c r="F18" s="150">
        <v>0.53699675451800677</v>
      </c>
      <c r="G18" s="150">
        <v>0.54495460038540677</v>
      </c>
      <c r="H18" s="150">
        <v>0.54719581525739613</v>
      </c>
      <c r="I18" s="150">
        <v>0.559260443190294</v>
      </c>
      <c r="J18" s="150">
        <v>0.56295355402464808</v>
      </c>
      <c r="K18" s="150">
        <v>0.55204757004934268</v>
      </c>
    </row>
    <row r="19" spans="1:11" x14ac:dyDescent="0.25">
      <c r="A19" s="1" t="s">
        <v>46</v>
      </c>
      <c r="B19" s="149">
        <v>1</v>
      </c>
      <c r="C19" s="149">
        <v>1</v>
      </c>
      <c r="D19" s="149">
        <v>1</v>
      </c>
      <c r="E19" s="149">
        <v>1</v>
      </c>
      <c r="F19" s="149">
        <v>1</v>
      </c>
      <c r="G19" s="149">
        <v>1</v>
      </c>
      <c r="H19" s="149">
        <v>1</v>
      </c>
      <c r="I19" s="149">
        <v>1</v>
      </c>
      <c r="J19" s="149">
        <v>1</v>
      </c>
      <c r="K19" s="149">
        <v>1</v>
      </c>
    </row>
    <row r="21" spans="1:11" ht="15.75" customHeight="1" x14ac:dyDescent="0.25"/>
    <row r="25" spans="1:11" x14ac:dyDescent="0.25">
      <c r="K25" s="12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2E9C-9E45-43DA-BAFC-E39DBC1CECF2}">
  <sheetPr>
    <tabColor rgb="FF00B050"/>
  </sheetPr>
  <dimension ref="A1:H28"/>
  <sheetViews>
    <sheetView workbookViewId="0">
      <selection activeCell="I45" sqref="I45"/>
    </sheetView>
  </sheetViews>
  <sheetFormatPr defaultRowHeight="15" x14ac:dyDescent="0.25"/>
  <cols>
    <col min="1" max="1" width="38.42578125" customWidth="1"/>
    <col min="2" max="2" width="11.5703125" customWidth="1"/>
    <col min="3" max="3" width="11.42578125" customWidth="1"/>
    <col min="4" max="4" width="14.140625" customWidth="1"/>
    <col min="5" max="5" width="14.28515625" customWidth="1"/>
    <col min="6" max="6" width="16" customWidth="1"/>
    <col min="7" max="7" width="19.28515625" customWidth="1"/>
    <col min="8" max="8" width="21.28515625" customWidth="1"/>
  </cols>
  <sheetData>
    <row r="1" spans="1:7" x14ac:dyDescent="0.25">
      <c r="A1" s="1" t="s">
        <v>174</v>
      </c>
    </row>
    <row r="2" spans="1:7" ht="43.5" customHeight="1" x14ac:dyDescent="0.25">
      <c r="A2" s="39" t="s">
        <v>62</v>
      </c>
      <c r="B2" s="57" t="s">
        <v>113</v>
      </c>
      <c r="C2" s="57" t="s">
        <v>169</v>
      </c>
      <c r="D2" s="57" t="s">
        <v>170</v>
      </c>
      <c r="E2" s="57" t="s">
        <v>171</v>
      </c>
      <c r="F2" s="57" t="s">
        <v>172</v>
      </c>
      <c r="G2" s="57" t="s">
        <v>163</v>
      </c>
    </row>
    <row r="3" spans="1:7" x14ac:dyDescent="0.25">
      <c r="A3" s="20" t="s">
        <v>6</v>
      </c>
      <c r="B3" s="86">
        <v>128340</v>
      </c>
      <c r="C3" s="86">
        <v>131909</v>
      </c>
      <c r="D3" s="86">
        <v>7529</v>
      </c>
      <c r="E3" s="86">
        <v>-3960</v>
      </c>
      <c r="F3" s="86">
        <v>3569</v>
      </c>
      <c r="G3" s="21">
        <v>2.7808944989870656E-2</v>
      </c>
    </row>
    <row r="4" spans="1:7" x14ac:dyDescent="0.25">
      <c r="A4" s="26" t="s">
        <v>90</v>
      </c>
      <c r="B4" s="93">
        <v>186</v>
      </c>
      <c r="C4" s="93">
        <v>160</v>
      </c>
      <c r="D4" s="93">
        <v>0</v>
      </c>
      <c r="E4" s="93">
        <v>-26</v>
      </c>
      <c r="F4" s="93">
        <v>-26</v>
      </c>
      <c r="G4" s="128">
        <v>-0.13978494623655913</v>
      </c>
    </row>
    <row r="5" spans="1:7" x14ac:dyDescent="0.25">
      <c r="A5" s="35" t="s">
        <v>15</v>
      </c>
      <c r="B5" s="93">
        <v>2596</v>
      </c>
      <c r="C5" s="93">
        <v>2646</v>
      </c>
      <c r="D5" s="93">
        <v>167</v>
      </c>
      <c r="E5" s="93">
        <v>-117</v>
      </c>
      <c r="F5" s="93">
        <v>50</v>
      </c>
      <c r="G5" s="128">
        <v>1.9260400616332819E-2</v>
      </c>
    </row>
    <row r="6" spans="1:7" x14ac:dyDescent="0.25">
      <c r="A6" s="35" t="s">
        <v>12</v>
      </c>
      <c r="B6" s="93">
        <v>34110</v>
      </c>
      <c r="C6" s="93">
        <v>35582</v>
      </c>
      <c r="D6" s="93">
        <v>2513</v>
      </c>
      <c r="E6" s="93">
        <v>-1041</v>
      </c>
      <c r="F6" s="93">
        <v>1472</v>
      </c>
      <c r="G6" s="128">
        <v>4.3154500146584576E-2</v>
      </c>
    </row>
    <row r="7" spans="1:7" x14ac:dyDescent="0.25">
      <c r="A7" s="26" t="s">
        <v>83</v>
      </c>
      <c r="B7" s="93">
        <v>21714</v>
      </c>
      <c r="C7" s="93">
        <v>21732</v>
      </c>
      <c r="D7" s="93">
        <v>967</v>
      </c>
      <c r="E7" s="93">
        <v>-949</v>
      </c>
      <c r="F7" s="93">
        <v>18</v>
      </c>
      <c r="G7" s="128">
        <v>8.2895827576678644E-4</v>
      </c>
    </row>
    <row r="8" spans="1:7" x14ac:dyDescent="0.25">
      <c r="A8" s="35" t="s">
        <v>95</v>
      </c>
      <c r="B8" s="93">
        <v>940</v>
      </c>
      <c r="C8" s="93">
        <v>999</v>
      </c>
      <c r="D8" s="93">
        <v>98</v>
      </c>
      <c r="E8" s="93">
        <v>-39</v>
      </c>
      <c r="F8" s="93">
        <v>59</v>
      </c>
      <c r="G8" s="128">
        <v>6.2765957446808504E-2</v>
      </c>
    </row>
    <row r="9" spans="1:7" x14ac:dyDescent="0.25">
      <c r="A9" s="35" t="s">
        <v>73</v>
      </c>
      <c r="B9" s="93">
        <v>10778</v>
      </c>
      <c r="C9" s="93">
        <v>11340</v>
      </c>
      <c r="D9" s="93">
        <v>648</v>
      </c>
      <c r="E9" s="93">
        <v>-86</v>
      </c>
      <c r="F9" s="93">
        <v>562</v>
      </c>
      <c r="G9" s="128">
        <v>5.2143254778251998E-2</v>
      </c>
    </row>
    <row r="10" spans="1:7" x14ac:dyDescent="0.25">
      <c r="A10" s="35" t="s">
        <v>87</v>
      </c>
      <c r="B10" s="93">
        <v>2908</v>
      </c>
      <c r="C10" s="93">
        <v>3060</v>
      </c>
      <c r="D10" s="93">
        <v>186</v>
      </c>
      <c r="E10" s="93">
        <v>-34</v>
      </c>
      <c r="F10" s="93">
        <v>152</v>
      </c>
      <c r="G10" s="128">
        <v>5.2269601100412656E-2</v>
      </c>
    </row>
    <row r="11" spans="1:7" x14ac:dyDescent="0.25">
      <c r="A11" s="35" t="s">
        <v>14</v>
      </c>
      <c r="B11" s="93">
        <v>4894</v>
      </c>
      <c r="C11" s="93">
        <v>4792</v>
      </c>
      <c r="D11" s="93">
        <v>82</v>
      </c>
      <c r="E11" s="93">
        <v>-184</v>
      </c>
      <c r="F11" s="93">
        <v>-102</v>
      </c>
      <c r="G11" s="128">
        <v>-2.0841847159787496E-2</v>
      </c>
    </row>
    <row r="12" spans="1:7" x14ac:dyDescent="0.25">
      <c r="A12" s="35" t="s">
        <v>82</v>
      </c>
      <c r="B12" s="93">
        <v>38233</v>
      </c>
      <c r="C12" s="93">
        <v>39563</v>
      </c>
      <c r="D12" s="93">
        <v>2276</v>
      </c>
      <c r="E12" s="93">
        <v>-946</v>
      </c>
      <c r="F12" s="93">
        <v>1330</v>
      </c>
      <c r="G12" s="128">
        <v>3.4786702586770593E-2</v>
      </c>
    </row>
    <row r="13" spans="1:7" x14ac:dyDescent="0.25">
      <c r="A13" s="35" t="s">
        <v>18</v>
      </c>
      <c r="B13" s="93">
        <v>1842</v>
      </c>
      <c r="C13" s="93">
        <v>1661</v>
      </c>
      <c r="D13" s="93">
        <v>74</v>
      </c>
      <c r="E13" s="93">
        <v>-255</v>
      </c>
      <c r="F13" s="93">
        <v>-181</v>
      </c>
      <c r="G13" s="128">
        <v>-9.8262757871878395E-2</v>
      </c>
    </row>
    <row r="14" spans="1:7" x14ac:dyDescent="0.25">
      <c r="A14" s="26" t="s">
        <v>81</v>
      </c>
      <c r="B14" s="93">
        <v>1064</v>
      </c>
      <c r="C14" s="93">
        <v>1088</v>
      </c>
      <c r="D14" s="93">
        <v>53</v>
      </c>
      <c r="E14" s="93">
        <v>-29</v>
      </c>
      <c r="F14" s="93">
        <v>24</v>
      </c>
      <c r="G14" s="128">
        <v>2.2556390977443608E-2</v>
      </c>
    </row>
    <row r="15" spans="1:7" x14ac:dyDescent="0.25">
      <c r="A15" s="35" t="s">
        <v>21</v>
      </c>
      <c r="B15" s="93">
        <v>678</v>
      </c>
      <c r="C15" s="93">
        <v>711</v>
      </c>
      <c r="D15" s="93">
        <v>50</v>
      </c>
      <c r="E15" s="93">
        <v>-17</v>
      </c>
      <c r="F15" s="93">
        <v>33</v>
      </c>
      <c r="G15" s="128">
        <v>4.8672566371681415E-2</v>
      </c>
    </row>
    <row r="16" spans="1:7" x14ac:dyDescent="0.25">
      <c r="A16" s="35" t="s">
        <v>11</v>
      </c>
      <c r="B16" s="93">
        <v>5245</v>
      </c>
      <c r="C16" s="93">
        <v>5434</v>
      </c>
      <c r="D16" s="93">
        <v>329</v>
      </c>
      <c r="E16" s="93">
        <v>-140</v>
      </c>
      <c r="F16" s="93">
        <v>189</v>
      </c>
      <c r="G16" s="128">
        <v>3.6034318398474735E-2</v>
      </c>
    </row>
    <row r="17" spans="1:8" x14ac:dyDescent="0.25">
      <c r="A17" s="35" t="s">
        <v>84</v>
      </c>
      <c r="B17" s="93">
        <v>247</v>
      </c>
      <c r="C17" s="93">
        <v>181</v>
      </c>
      <c r="D17" s="93">
        <v>0</v>
      </c>
      <c r="E17" s="93">
        <v>-66</v>
      </c>
      <c r="F17" s="93">
        <v>-66</v>
      </c>
      <c r="G17" s="128">
        <v>-0.26720647773279355</v>
      </c>
    </row>
    <row r="18" spans="1:8" x14ac:dyDescent="0.25">
      <c r="A18" s="35" t="s">
        <v>10</v>
      </c>
      <c r="B18" s="93">
        <v>2593</v>
      </c>
      <c r="C18" s="93">
        <v>2654</v>
      </c>
      <c r="D18" s="93">
        <v>82</v>
      </c>
      <c r="E18" s="93">
        <v>-21</v>
      </c>
      <c r="F18" s="93">
        <v>61</v>
      </c>
      <c r="G18" s="128">
        <v>2.3524874662553028E-2</v>
      </c>
    </row>
    <row r="19" spans="1:8" x14ac:dyDescent="0.25">
      <c r="A19" s="35" t="s">
        <v>27</v>
      </c>
      <c r="B19" s="93">
        <v>312</v>
      </c>
      <c r="C19" s="93">
        <v>306</v>
      </c>
      <c r="D19" s="93">
        <v>4</v>
      </c>
      <c r="E19" s="93">
        <v>-10</v>
      </c>
      <c r="F19" s="93">
        <v>-6</v>
      </c>
      <c r="G19" s="128">
        <v>-1.9230769230769232E-2</v>
      </c>
    </row>
    <row r="20" spans="1:8" x14ac:dyDescent="0.25">
      <c r="A20" s="27" t="s">
        <v>94</v>
      </c>
      <c r="B20" s="86">
        <v>165313</v>
      </c>
      <c r="C20" s="86">
        <v>162562</v>
      </c>
      <c r="D20" s="86">
        <v>9982</v>
      </c>
      <c r="E20" s="86">
        <v>-12733</v>
      </c>
      <c r="F20" s="86">
        <v>-2751</v>
      </c>
      <c r="G20" s="21">
        <v>-1.6641159497438194E-2</v>
      </c>
    </row>
    <row r="21" spans="1:8" x14ac:dyDescent="0.25">
      <c r="A21" s="56" t="s">
        <v>25</v>
      </c>
      <c r="B21" s="93">
        <v>16319</v>
      </c>
      <c r="C21" s="93">
        <v>15947</v>
      </c>
      <c r="D21" s="93">
        <v>1353</v>
      </c>
      <c r="E21" s="93">
        <v>-1725</v>
      </c>
      <c r="F21" s="93">
        <v>-372</v>
      </c>
      <c r="G21" s="128">
        <v>-2.2795514431031314E-2</v>
      </c>
    </row>
    <row r="22" spans="1:8" x14ac:dyDescent="0.25">
      <c r="A22" s="56" t="s">
        <v>23</v>
      </c>
      <c r="B22" s="93">
        <v>31379</v>
      </c>
      <c r="C22" s="93">
        <v>31912</v>
      </c>
      <c r="D22" s="93">
        <v>1923</v>
      </c>
      <c r="E22" s="93">
        <v>-1390</v>
      </c>
      <c r="F22" s="93">
        <v>533</v>
      </c>
      <c r="G22" s="128">
        <v>1.6985882277956596E-2</v>
      </c>
    </row>
    <row r="23" spans="1:8" x14ac:dyDescent="0.25">
      <c r="A23" s="56" t="s">
        <v>88</v>
      </c>
      <c r="B23" s="93">
        <v>21549</v>
      </c>
      <c r="C23" s="93">
        <v>20506</v>
      </c>
      <c r="D23" s="93">
        <v>1201</v>
      </c>
      <c r="E23" s="93">
        <v>-2244</v>
      </c>
      <c r="F23" s="93">
        <v>-1043</v>
      </c>
      <c r="G23" s="128">
        <v>-4.8401317926585918E-2</v>
      </c>
    </row>
    <row r="24" spans="1:8" x14ac:dyDescent="0.25">
      <c r="A24" s="56" t="s">
        <v>86</v>
      </c>
      <c r="B24" s="93">
        <v>14781</v>
      </c>
      <c r="C24" s="93">
        <v>15341</v>
      </c>
      <c r="D24" s="93">
        <v>1279</v>
      </c>
      <c r="E24" s="93">
        <v>-719</v>
      </c>
      <c r="F24" s="93">
        <v>560</v>
      </c>
      <c r="G24" s="128">
        <v>3.7886475881198839E-2</v>
      </c>
    </row>
    <row r="25" spans="1:8" x14ac:dyDescent="0.25">
      <c r="A25" s="56" t="s">
        <v>85</v>
      </c>
      <c r="B25" s="93">
        <v>41935</v>
      </c>
      <c r="C25" s="93">
        <v>40838</v>
      </c>
      <c r="D25" s="93">
        <v>2078</v>
      </c>
      <c r="E25" s="93">
        <v>-3175</v>
      </c>
      <c r="F25" s="93">
        <v>-1097</v>
      </c>
      <c r="G25" s="128">
        <v>-2.6159532609991654E-2</v>
      </c>
    </row>
    <row r="26" spans="1:8" x14ac:dyDescent="0.25">
      <c r="A26" s="56" t="s">
        <v>116</v>
      </c>
      <c r="B26" s="93">
        <v>34905</v>
      </c>
      <c r="C26" s="93">
        <v>33371</v>
      </c>
      <c r="D26" s="93">
        <v>1771</v>
      </c>
      <c r="E26" s="93">
        <v>-3305</v>
      </c>
      <c r="F26" s="93">
        <v>-1534</v>
      </c>
      <c r="G26" s="128">
        <v>-4.394785847299814E-2</v>
      </c>
    </row>
    <row r="27" spans="1:8" x14ac:dyDescent="0.25">
      <c r="A27" s="56" t="s">
        <v>20</v>
      </c>
      <c r="B27" s="93">
        <v>4445</v>
      </c>
      <c r="C27" s="93">
        <v>4647</v>
      </c>
      <c r="D27" s="93">
        <v>377</v>
      </c>
      <c r="E27" s="93">
        <v>-175</v>
      </c>
      <c r="F27" s="93">
        <v>202</v>
      </c>
      <c r="G27" s="128">
        <v>4.5444319460067495E-2</v>
      </c>
    </row>
    <row r="28" spans="1:8" x14ac:dyDescent="0.25">
      <c r="A28" s="27" t="s">
        <v>63</v>
      </c>
      <c r="B28" s="86">
        <v>293653</v>
      </c>
      <c r="C28" s="86">
        <v>294471</v>
      </c>
      <c r="D28" s="86">
        <v>17511</v>
      </c>
      <c r="E28" s="86">
        <v>-16693</v>
      </c>
      <c r="F28" s="86">
        <v>818</v>
      </c>
      <c r="G28" s="21">
        <v>2.7856006919731793E-3</v>
      </c>
      <c r="H28" s="7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C44D-9F3C-4E5A-AAC4-4E110EA8BB9D}">
  <sheetPr>
    <tabColor rgb="FF00B050"/>
  </sheetPr>
  <dimension ref="A1:O33"/>
  <sheetViews>
    <sheetView workbookViewId="0">
      <selection activeCell="O30" sqref="O30"/>
    </sheetView>
  </sheetViews>
  <sheetFormatPr defaultRowHeight="15" x14ac:dyDescent="0.25"/>
  <cols>
    <col min="1" max="1" width="32.28515625" customWidth="1"/>
    <col min="2" max="11" width="9.140625" customWidth="1"/>
    <col min="12" max="12" width="12" customWidth="1"/>
    <col min="13" max="13" width="12.140625" customWidth="1"/>
  </cols>
  <sheetData>
    <row r="1" spans="1:13" x14ac:dyDescent="0.25">
      <c r="A1" s="1" t="s">
        <v>96</v>
      </c>
      <c r="B1" t="s">
        <v>97</v>
      </c>
    </row>
    <row r="2" spans="1:13" x14ac:dyDescent="0.25">
      <c r="B2" t="s">
        <v>97</v>
      </c>
    </row>
    <row r="3" spans="1:13" ht="30" x14ac:dyDescent="0.25">
      <c r="A3" s="30" t="s">
        <v>65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175</v>
      </c>
      <c r="M3" s="142" t="s">
        <v>176</v>
      </c>
    </row>
    <row r="4" spans="1:13" x14ac:dyDescent="0.25">
      <c r="A4" s="129" t="s">
        <v>64</v>
      </c>
      <c r="B4" s="133">
        <v>196251</v>
      </c>
      <c r="C4" s="133">
        <v>208064</v>
      </c>
      <c r="D4" s="133">
        <v>215201</v>
      </c>
      <c r="E4" s="133">
        <v>225233</v>
      </c>
      <c r="F4" s="133">
        <v>237383</v>
      </c>
      <c r="G4" s="133">
        <v>245596</v>
      </c>
      <c r="H4" s="133">
        <v>250653</v>
      </c>
      <c r="I4" s="133">
        <v>261147</v>
      </c>
      <c r="J4" s="133">
        <v>277049</v>
      </c>
      <c r="K4" s="133">
        <v>281610</v>
      </c>
      <c r="L4" s="179">
        <v>1.6462791780515362E-2</v>
      </c>
      <c r="M4" s="179">
        <v>0.43494810217527552</v>
      </c>
    </row>
    <row r="5" spans="1:13" x14ac:dyDescent="0.25">
      <c r="A5" s="26" t="s">
        <v>15</v>
      </c>
      <c r="B5" s="28">
        <v>11352</v>
      </c>
      <c r="C5" s="28">
        <v>12061</v>
      </c>
      <c r="D5" s="28">
        <v>12653</v>
      </c>
      <c r="E5" s="28">
        <v>13152</v>
      </c>
      <c r="F5" s="28">
        <v>13908</v>
      </c>
      <c r="G5" s="28">
        <v>14864</v>
      </c>
      <c r="H5" s="28">
        <v>15186</v>
      </c>
      <c r="I5" s="28">
        <v>15821</v>
      </c>
      <c r="J5" s="28">
        <v>16558</v>
      </c>
      <c r="K5" s="28">
        <v>16421</v>
      </c>
      <c r="L5" s="180">
        <v>-8.2739461287595125E-3</v>
      </c>
      <c r="M5" s="180">
        <v>0.44652924594785059</v>
      </c>
    </row>
    <row r="6" spans="1:13" x14ac:dyDescent="0.25">
      <c r="A6" s="26" t="s">
        <v>12</v>
      </c>
      <c r="B6" s="28">
        <v>25235</v>
      </c>
      <c r="C6" s="28">
        <v>27392</v>
      </c>
      <c r="D6" s="28">
        <v>29196</v>
      </c>
      <c r="E6" s="28">
        <v>30512</v>
      </c>
      <c r="F6" s="28">
        <v>32600</v>
      </c>
      <c r="G6" s="28">
        <v>35162</v>
      </c>
      <c r="H6" s="28">
        <v>38024</v>
      </c>
      <c r="I6" s="28">
        <v>40299</v>
      </c>
      <c r="J6" s="28">
        <v>41775</v>
      </c>
      <c r="K6" s="28">
        <v>43137</v>
      </c>
      <c r="L6" s="180">
        <v>3.2603231597845603E-2</v>
      </c>
      <c r="M6" s="180">
        <v>0.70941153160293247</v>
      </c>
    </row>
    <row r="7" spans="1:13" x14ac:dyDescent="0.25">
      <c r="A7" s="26" t="s">
        <v>83</v>
      </c>
      <c r="B7" s="28">
        <v>21570</v>
      </c>
      <c r="C7" s="28">
        <v>23936</v>
      </c>
      <c r="D7" s="28">
        <v>23773</v>
      </c>
      <c r="E7" s="28">
        <v>23525</v>
      </c>
      <c r="F7" s="28">
        <v>23500</v>
      </c>
      <c r="G7" s="28">
        <v>23588</v>
      </c>
      <c r="H7" s="28">
        <v>24938</v>
      </c>
      <c r="I7" s="28">
        <v>24434</v>
      </c>
      <c r="J7" s="28">
        <v>26833</v>
      </c>
      <c r="K7" s="28">
        <v>26487</v>
      </c>
      <c r="L7" s="180">
        <v>-1.2894570118883465E-2</v>
      </c>
      <c r="M7" s="180">
        <v>0.22795549374130736</v>
      </c>
    </row>
    <row r="8" spans="1:13" x14ac:dyDescent="0.25">
      <c r="A8" s="26" t="s">
        <v>87</v>
      </c>
      <c r="B8" s="28">
        <v>5766</v>
      </c>
      <c r="C8" s="28">
        <v>5794</v>
      </c>
      <c r="D8" s="28">
        <v>6026</v>
      </c>
      <c r="E8" s="28">
        <v>6346</v>
      </c>
      <c r="F8" s="28">
        <v>6468</v>
      </c>
      <c r="G8" s="28">
        <v>6898</v>
      </c>
      <c r="H8" s="28">
        <v>7048</v>
      </c>
      <c r="I8" s="28">
        <v>6490</v>
      </c>
      <c r="J8" s="28">
        <v>8101</v>
      </c>
      <c r="K8" s="28">
        <v>8068</v>
      </c>
      <c r="L8" s="180">
        <v>-4.0735711640538207E-3</v>
      </c>
      <c r="M8" s="180">
        <v>0.39923690600069373</v>
      </c>
    </row>
    <row r="9" spans="1:13" x14ac:dyDescent="0.25">
      <c r="A9" s="26" t="s">
        <v>95</v>
      </c>
      <c r="B9" s="28">
        <v>10758</v>
      </c>
      <c r="C9" s="28">
        <v>12813</v>
      </c>
      <c r="D9" s="28">
        <v>13504</v>
      </c>
      <c r="E9" s="28">
        <v>15151</v>
      </c>
      <c r="F9" s="28">
        <v>17449</v>
      </c>
      <c r="G9" s="28">
        <v>18001</v>
      </c>
      <c r="H9" s="28">
        <v>19985</v>
      </c>
      <c r="I9" s="28">
        <v>22383</v>
      </c>
      <c r="J9" s="28">
        <v>26629</v>
      </c>
      <c r="K9" s="28">
        <v>27781</v>
      </c>
      <c r="L9" s="180">
        <v>4.3261106312666643E-2</v>
      </c>
      <c r="M9" s="180">
        <v>1.5823573154861499</v>
      </c>
    </row>
    <row r="10" spans="1:13" x14ac:dyDescent="0.25">
      <c r="A10" s="26" t="s">
        <v>73</v>
      </c>
      <c r="B10" s="28">
        <v>47129</v>
      </c>
      <c r="C10" s="28">
        <v>48831</v>
      </c>
      <c r="D10" s="28">
        <v>49445</v>
      </c>
      <c r="E10" s="28">
        <v>51422</v>
      </c>
      <c r="F10" s="28">
        <v>53365</v>
      </c>
      <c r="G10" s="28">
        <v>54361</v>
      </c>
      <c r="H10" s="28">
        <v>54252</v>
      </c>
      <c r="I10" s="28">
        <v>55306</v>
      </c>
      <c r="J10" s="28">
        <v>56814</v>
      </c>
      <c r="K10" s="28">
        <v>58172</v>
      </c>
      <c r="L10" s="180">
        <v>2.3902559228359207E-2</v>
      </c>
      <c r="M10" s="180">
        <v>0.23431432875724076</v>
      </c>
    </row>
    <row r="11" spans="1:13" x14ac:dyDescent="0.25">
      <c r="A11" s="26" t="s">
        <v>21</v>
      </c>
      <c r="B11" s="28">
        <v>5320</v>
      </c>
      <c r="C11" s="28">
        <v>5205</v>
      </c>
      <c r="D11" s="28">
        <v>4825</v>
      </c>
      <c r="E11" s="28">
        <v>5062</v>
      </c>
      <c r="F11" s="28">
        <v>5029</v>
      </c>
      <c r="G11" s="28">
        <v>4599</v>
      </c>
      <c r="H11" s="28">
        <v>4358</v>
      </c>
      <c r="I11" s="28">
        <v>4430</v>
      </c>
      <c r="J11" s="28">
        <v>4301</v>
      </c>
      <c r="K11" s="28">
        <v>4265</v>
      </c>
      <c r="L11" s="180">
        <v>-8.3701464775633571E-3</v>
      </c>
      <c r="M11" s="180">
        <v>-0.19830827067669174</v>
      </c>
    </row>
    <row r="12" spans="1:13" x14ac:dyDescent="0.25">
      <c r="A12" s="26" t="s">
        <v>11</v>
      </c>
      <c r="B12" s="28">
        <v>7000</v>
      </c>
      <c r="C12" s="28">
        <v>7380</v>
      </c>
      <c r="D12" s="28">
        <v>7835</v>
      </c>
      <c r="E12" s="28">
        <v>8333</v>
      </c>
      <c r="F12" s="28">
        <v>8987</v>
      </c>
      <c r="G12" s="28">
        <v>8824</v>
      </c>
      <c r="H12" s="28">
        <v>8962</v>
      </c>
      <c r="I12" s="28">
        <v>9496</v>
      </c>
      <c r="J12" s="28">
        <v>9954</v>
      </c>
      <c r="K12" s="28">
        <v>9977</v>
      </c>
      <c r="L12" s="180">
        <v>2.3106288929073738E-3</v>
      </c>
      <c r="M12" s="180">
        <v>0.42528571428571427</v>
      </c>
    </row>
    <row r="13" spans="1:13" x14ac:dyDescent="0.25">
      <c r="A13" s="26" t="s">
        <v>84</v>
      </c>
      <c r="B13" s="28">
        <v>2768</v>
      </c>
      <c r="C13" s="28">
        <v>2849</v>
      </c>
      <c r="D13" s="28">
        <v>2873</v>
      </c>
      <c r="E13" s="28">
        <v>2979</v>
      </c>
      <c r="F13" s="28">
        <v>2990</v>
      </c>
      <c r="G13" s="28">
        <v>3071</v>
      </c>
      <c r="H13" s="28">
        <v>2887</v>
      </c>
      <c r="I13" s="28">
        <v>2973</v>
      </c>
      <c r="J13" s="28">
        <v>2879</v>
      </c>
      <c r="K13" s="28">
        <v>2926</v>
      </c>
      <c r="L13" s="180">
        <v>1.6325112886418896E-2</v>
      </c>
      <c r="M13" s="180">
        <v>5.7080924855491329E-2</v>
      </c>
    </row>
    <row r="14" spans="1:13" x14ac:dyDescent="0.25">
      <c r="A14" s="26" t="s">
        <v>10</v>
      </c>
      <c r="B14" s="28">
        <v>3899</v>
      </c>
      <c r="C14" s="28">
        <v>4145</v>
      </c>
      <c r="D14" s="28">
        <v>4292</v>
      </c>
      <c r="E14" s="28">
        <v>4429</v>
      </c>
      <c r="F14" s="28">
        <v>4786</v>
      </c>
      <c r="G14" s="28">
        <v>4830</v>
      </c>
      <c r="H14" s="28">
        <v>4543</v>
      </c>
      <c r="I14" s="28">
        <v>4236</v>
      </c>
      <c r="J14" s="28">
        <v>4476</v>
      </c>
      <c r="K14" s="28">
        <v>4632</v>
      </c>
      <c r="L14" s="180">
        <v>3.4852546916890083E-2</v>
      </c>
      <c r="M14" s="180">
        <v>0.1879969222877661</v>
      </c>
    </row>
    <row r="15" spans="1:13" x14ac:dyDescent="0.25">
      <c r="A15" s="26" t="s">
        <v>27</v>
      </c>
      <c r="B15" s="28">
        <v>4383</v>
      </c>
      <c r="C15" s="28">
        <v>4508</v>
      </c>
      <c r="D15" s="28">
        <v>4771</v>
      </c>
      <c r="E15" s="28">
        <v>4994</v>
      </c>
      <c r="F15" s="28">
        <v>5298</v>
      </c>
      <c r="G15" s="28">
        <v>5370</v>
      </c>
      <c r="H15" s="28">
        <v>5348</v>
      </c>
      <c r="I15" s="28">
        <v>5394</v>
      </c>
      <c r="J15" s="28">
        <v>5452</v>
      </c>
      <c r="K15" s="28">
        <v>5489</v>
      </c>
      <c r="L15" s="180">
        <v>6.7865003668378578E-3</v>
      </c>
      <c r="M15" s="180">
        <v>0.25233858088067534</v>
      </c>
    </row>
    <row r="16" spans="1:13" x14ac:dyDescent="0.25">
      <c r="A16" s="26" t="s">
        <v>14</v>
      </c>
      <c r="B16" s="28">
        <v>11704</v>
      </c>
      <c r="C16" s="28">
        <v>12427</v>
      </c>
      <c r="D16" s="28">
        <v>12439</v>
      </c>
      <c r="E16" s="28">
        <v>12705</v>
      </c>
      <c r="F16" s="28">
        <v>13313</v>
      </c>
      <c r="G16" s="28">
        <v>13597</v>
      </c>
      <c r="H16" s="28">
        <v>12704</v>
      </c>
      <c r="I16" s="28">
        <v>13657</v>
      </c>
      <c r="J16" s="28">
        <v>13920</v>
      </c>
      <c r="K16" s="28">
        <v>13916</v>
      </c>
      <c r="L16" s="180">
        <v>-2.8735632183908046E-4</v>
      </c>
      <c r="M16" s="180">
        <v>0.18899521531100477</v>
      </c>
    </row>
    <row r="17" spans="1:15" x14ac:dyDescent="0.25">
      <c r="A17" s="26" t="s">
        <v>82</v>
      </c>
      <c r="B17" s="28">
        <v>27765</v>
      </c>
      <c r="C17" s="28">
        <v>28150</v>
      </c>
      <c r="D17" s="28">
        <v>30296</v>
      </c>
      <c r="E17" s="28">
        <v>32344</v>
      </c>
      <c r="F17" s="28">
        <v>34736</v>
      </c>
      <c r="G17" s="28">
        <v>36978</v>
      </c>
      <c r="H17" s="28">
        <v>36997</v>
      </c>
      <c r="I17" s="28">
        <v>39846</v>
      </c>
      <c r="J17" s="28">
        <v>43309</v>
      </c>
      <c r="K17" s="28">
        <v>44282</v>
      </c>
      <c r="L17" s="180">
        <v>2.2466461936318086E-2</v>
      </c>
      <c r="M17" s="180">
        <v>0.59488564739780303</v>
      </c>
    </row>
    <row r="18" spans="1:15" x14ac:dyDescent="0.25">
      <c r="A18" s="26" t="s">
        <v>18</v>
      </c>
      <c r="B18" s="28">
        <v>5861</v>
      </c>
      <c r="C18" s="28">
        <v>6329</v>
      </c>
      <c r="D18" s="28">
        <v>6487</v>
      </c>
      <c r="E18" s="28">
        <v>6927</v>
      </c>
      <c r="F18" s="28">
        <v>7434</v>
      </c>
      <c r="G18" s="28">
        <v>7892</v>
      </c>
      <c r="H18" s="28">
        <v>7760</v>
      </c>
      <c r="I18" s="28">
        <v>8394</v>
      </c>
      <c r="J18" s="28">
        <v>8208</v>
      </c>
      <c r="K18" s="28">
        <v>8136</v>
      </c>
      <c r="L18" s="180">
        <v>-8.771929824561403E-3</v>
      </c>
      <c r="M18" s="180">
        <v>0.38815901723255419</v>
      </c>
    </row>
    <row r="19" spans="1:15" x14ac:dyDescent="0.25">
      <c r="A19" s="26" t="s">
        <v>81</v>
      </c>
      <c r="B19" s="28">
        <v>5741</v>
      </c>
      <c r="C19" s="28">
        <v>6244</v>
      </c>
      <c r="D19" s="28">
        <v>6786</v>
      </c>
      <c r="E19" s="28">
        <v>7352</v>
      </c>
      <c r="F19" s="28">
        <v>7520</v>
      </c>
      <c r="G19" s="28">
        <v>7561</v>
      </c>
      <c r="H19" s="28">
        <v>7661</v>
      </c>
      <c r="I19" s="28">
        <v>7988</v>
      </c>
      <c r="J19" s="28">
        <v>7840</v>
      </c>
      <c r="K19" s="28">
        <v>7921</v>
      </c>
      <c r="L19" s="180">
        <v>1.0331632653061225E-2</v>
      </c>
      <c r="M19" s="180">
        <v>0.37972478662253961</v>
      </c>
    </row>
    <row r="20" spans="1:15" x14ac:dyDescent="0.25">
      <c r="A20" s="129" t="s">
        <v>26</v>
      </c>
      <c r="B20" s="133">
        <v>3523</v>
      </c>
      <c r="C20" s="133">
        <v>3619</v>
      </c>
      <c r="D20" s="133">
        <v>3488</v>
      </c>
      <c r="E20" s="133">
        <v>3671</v>
      </c>
      <c r="F20" s="133">
        <v>3842</v>
      </c>
      <c r="G20" s="133">
        <v>3667</v>
      </c>
      <c r="H20" s="133">
        <v>3616</v>
      </c>
      <c r="I20" s="133">
        <v>3908</v>
      </c>
      <c r="J20" s="133">
        <v>4081</v>
      </c>
      <c r="K20" s="133">
        <v>4299</v>
      </c>
      <c r="L20" s="179">
        <v>5.3418279833374174E-2</v>
      </c>
      <c r="M20" s="179">
        <v>0.22026681805279591</v>
      </c>
    </row>
    <row r="21" spans="1:15" x14ac:dyDescent="0.25">
      <c r="A21" s="26" t="s">
        <v>109</v>
      </c>
      <c r="B21" s="28">
        <v>3523</v>
      </c>
      <c r="C21" s="28">
        <v>3619</v>
      </c>
      <c r="D21" s="28">
        <v>3488</v>
      </c>
      <c r="E21" s="28">
        <v>3671</v>
      </c>
      <c r="F21" s="28">
        <v>3842</v>
      </c>
      <c r="G21" s="28">
        <v>3667</v>
      </c>
      <c r="H21" s="28">
        <v>3616</v>
      </c>
      <c r="I21" s="28">
        <v>3908</v>
      </c>
      <c r="J21" s="28">
        <v>4081</v>
      </c>
      <c r="K21" s="28">
        <v>4299</v>
      </c>
      <c r="L21" s="180">
        <v>5.3418279833374174E-2</v>
      </c>
      <c r="M21" s="180">
        <v>0.22026681805279591</v>
      </c>
    </row>
    <row r="22" spans="1:15" x14ac:dyDescent="0.25">
      <c r="A22" s="129" t="s">
        <v>8</v>
      </c>
      <c r="B22" s="133">
        <v>145367</v>
      </c>
      <c r="C22" s="133">
        <v>157135</v>
      </c>
      <c r="D22" s="133">
        <v>169351</v>
      </c>
      <c r="E22" s="133">
        <v>182032</v>
      </c>
      <c r="F22" s="133">
        <v>193572</v>
      </c>
      <c r="G22" s="133">
        <v>208201</v>
      </c>
      <c r="H22" s="133">
        <v>212219</v>
      </c>
      <c r="I22" s="133">
        <v>229375</v>
      </c>
      <c r="J22" s="133">
        <v>250441</v>
      </c>
      <c r="K22" s="133">
        <v>249695</v>
      </c>
      <c r="L22" s="179">
        <v>-2.9787454929504353E-3</v>
      </c>
      <c r="M22" s="179">
        <v>0.71768695783774861</v>
      </c>
    </row>
    <row r="23" spans="1:15" x14ac:dyDescent="0.25">
      <c r="A23" s="26" t="s">
        <v>25</v>
      </c>
      <c r="B23" s="28">
        <v>23012</v>
      </c>
      <c r="C23" s="28">
        <v>26186</v>
      </c>
      <c r="D23" s="28">
        <v>27843</v>
      </c>
      <c r="E23" s="28">
        <v>30300</v>
      </c>
      <c r="F23" s="28">
        <v>33349</v>
      </c>
      <c r="G23" s="28">
        <v>36017</v>
      </c>
      <c r="H23" s="28">
        <v>35966</v>
      </c>
      <c r="I23" s="28">
        <v>39581</v>
      </c>
      <c r="J23" s="28">
        <v>44042</v>
      </c>
      <c r="K23" s="28">
        <v>44664</v>
      </c>
      <c r="L23" s="180">
        <v>1.4122882702874529E-2</v>
      </c>
      <c r="M23" s="180">
        <v>0.94090039979141316</v>
      </c>
    </row>
    <row r="24" spans="1:15" x14ac:dyDescent="0.25">
      <c r="A24" s="26" t="s">
        <v>23</v>
      </c>
      <c r="B24" s="28">
        <v>25941</v>
      </c>
      <c r="C24" s="28">
        <v>28012</v>
      </c>
      <c r="D24" s="28">
        <v>30196</v>
      </c>
      <c r="E24" s="28">
        <v>32549</v>
      </c>
      <c r="F24" s="28">
        <v>33125</v>
      </c>
      <c r="G24" s="28">
        <v>35312</v>
      </c>
      <c r="H24" s="28">
        <v>36145</v>
      </c>
      <c r="I24" s="28">
        <v>36878</v>
      </c>
      <c r="J24" s="28">
        <v>38833</v>
      </c>
      <c r="K24" s="28">
        <v>39419</v>
      </c>
      <c r="L24" s="180">
        <v>1.5090258285478846E-2</v>
      </c>
      <c r="M24" s="180">
        <v>0.51956362514937748</v>
      </c>
    </row>
    <row r="25" spans="1:15" x14ac:dyDescent="0.25">
      <c r="A25" s="26" t="s">
        <v>88</v>
      </c>
      <c r="B25" s="28">
        <v>27287</v>
      </c>
      <c r="C25" s="28">
        <v>27861</v>
      </c>
      <c r="D25" s="28">
        <v>29308</v>
      </c>
      <c r="E25" s="28">
        <v>29723</v>
      </c>
      <c r="F25" s="28">
        <v>30303</v>
      </c>
      <c r="G25" s="28">
        <v>32329</v>
      </c>
      <c r="H25" s="28">
        <v>32124</v>
      </c>
      <c r="I25" s="28">
        <v>33325</v>
      </c>
      <c r="J25" s="28">
        <v>35929</v>
      </c>
      <c r="K25" s="28">
        <v>34756</v>
      </c>
      <c r="L25" s="180">
        <v>-3.2647721895961476E-2</v>
      </c>
      <c r="M25" s="180">
        <v>0.27372008648807122</v>
      </c>
    </row>
    <row r="26" spans="1:15" x14ac:dyDescent="0.25">
      <c r="A26" s="26" t="s">
        <v>86</v>
      </c>
      <c r="B26" s="28">
        <v>9665</v>
      </c>
      <c r="C26" s="28">
        <v>10583</v>
      </c>
      <c r="D26" s="28">
        <v>11953</v>
      </c>
      <c r="E26" s="28">
        <v>12986</v>
      </c>
      <c r="F26" s="28">
        <v>14298</v>
      </c>
      <c r="G26" s="28">
        <v>14209</v>
      </c>
      <c r="H26" s="28">
        <v>14391</v>
      </c>
      <c r="I26" s="28">
        <v>15034</v>
      </c>
      <c r="J26" s="28">
        <v>16047</v>
      </c>
      <c r="K26" s="28">
        <v>16462</v>
      </c>
      <c r="L26" s="180">
        <v>2.5861531750482957E-2</v>
      </c>
      <c r="M26" s="180">
        <v>0.70325918261769271</v>
      </c>
    </row>
    <row r="27" spans="1:15" x14ac:dyDescent="0.25">
      <c r="A27" s="26" t="s">
        <v>85</v>
      </c>
      <c r="B27" s="28">
        <v>26656</v>
      </c>
      <c r="C27" s="28">
        <v>28345</v>
      </c>
      <c r="D27" s="28">
        <v>30017</v>
      </c>
      <c r="E27" s="28">
        <v>32098</v>
      </c>
      <c r="F27" s="28">
        <v>35118</v>
      </c>
      <c r="G27" s="28">
        <v>37645</v>
      </c>
      <c r="H27" s="28">
        <v>38044</v>
      </c>
      <c r="I27" s="28">
        <v>42726</v>
      </c>
      <c r="J27" s="28">
        <v>46462</v>
      </c>
      <c r="K27" s="28">
        <v>45246</v>
      </c>
      <c r="L27" s="180">
        <v>-2.6171925444449226E-2</v>
      </c>
      <c r="M27" s="180">
        <v>0.6974039615846338</v>
      </c>
    </row>
    <row r="28" spans="1:15" x14ac:dyDescent="0.25">
      <c r="A28" s="26" t="s">
        <v>89</v>
      </c>
      <c r="B28" s="28">
        <v>20121</v>
      </c>
      <c r="C28" s="28">
        <v>22418</v>
      </c>
      <c r="D28" s="28">
        <v>25573</v>
      </c>
      <c r="E28" s="28">
        <v>29146</v>
      </c>
      <c r="F28" s="28">
        <v>31876</v>
      </c>
      <c r="G28" s="28">
        <v>35967</v>
      </c>
      <c r="H28" s="28">
        <v>39401</v>
      </c>
      <c r="I28" s="28">
        <v>44645</v>
      </c>
      <c r="J28" s="28">
        <v>49772</v>
      </c>
      <c r="K28" s="28">
        <v>49026</v>
      </c>
      <c r="L28" s="180">
        <v>-1.4988346861689303E-2</v>
      </c>
      <c r="M28" s="180">
        <v>1.4365588191441778</v>
      </c>
    </row>
    <row r="29" spans="1:15" x14ac:dyDescent="0.25">
      <c r="A29" s="26" t="s">
        <v>20</v>
      </c>
      <c r="B29" s="28">
        <v>12685</v>
      </c>
      <c r="C29" s="28">
        <v>13730</v>
      </c>
      <c r="D29" s="28">
        <v>14461</v>
      </c>
      <c r="E29" s="28">
        <v>15230</v>
      </c>
      <c r="F29" s="28">
        <v>15503</v>
      </c>
      <c r="G29" s="28">
        <v>16722</v>
      </c>
      <c r="H29" s="28">
        <v>16148</v>
      </c>
      <c r="I29" s="28">
        <v>17186</v>
      </c>
      <c r="J29" s="28">
        <v>19356</v>
      </c>
      <c r="K29" s="28">
        <v>20122</v>
      </c>
      <c r="L29" s="180">
        <v>3.9574292209134117E-2</v>
      </c>
      <c r="M29" s="180">
        <v>0.58628301143082384</v>
      </c>
    </row>
    <row r="30" spans="1:15" x14ac:dyDescent="0.25">
      <c r="A30" s="129" t="s">
        <v>30</v>
      </c>
      <c r="B30" s="133">
        <v>345141</v>
      </c>
      <c r="C30" s="133">
        <v>368818</v>
      </c>
      <c r="D30" s="133">
        <v>388040</v>
      </c>
      <c r="E30" s="133">
        <v>410936</v>
      </c>
      <c r="F30" s="133">
        <v>434797</v>
      </c>
      <c r="G30" s="133">
        <v>457464</v>
      </c>
      <c r="H30" s="133">
        <v>466488</v>
      </c>
      <c r="I30" s="133">
        <v>494430</v>
      </c>
      <c r="J30" s="133">
        <v>531571</v>
      </c>
      <c r="K30" s="133">
        <v>535604</v>
      </c>
      <c r="L30" s="179">
        <v>7.5869451117536509E-3</v>
      </c>
      <c r="M30" s="179">
        <v>0.55184113159549286</v>
      </c>
      <c r="O30" s="12"/>
    </row>
    <row r="32" spans="1:15" x14ac:dyDescent="0.25">
      <c r="B32" s="12"/>
      <c r="K32" s="12"/>
    </row>
    <row r="33" spans="11:11" x14ac:dyDescent="0.25">
      <c r="K33" s="8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BEA8-227F-414A-9A70-61DB31357A0C}">
  <sheetPr>
    <tabColor rgb="FF00B050"/>
  </sheetPr>
  <dimension ref="A3:N35"/>
  <sheetViews>
    <sheetView workbookViewId="0">
      <selection sqref="A1:XFD32"/>
    </sheetView>
  </sheetViews>
  <sheetFormatPr defaultRowHeight="15" x14ac:dyDescent="0.25"/>
  <cols>
    <col min="1" max="1" width="37" customWidth="1"/>
    <col min="2" max="11" width="8.7109375" customWidth="1"/>
    <col min="12" max="13" width="12.5703125" customWidth="1"/>
  </cols>
  <sheetData>
    <row r="3" spans="1:14" x14ac:dyDescent="0.25">
      <c r="A3" s="1" t="s">
        <v>147</v>
      </c>
    </row>
    <row r="4" spans="1:14" s="1" customFormat="1" ht="30" x14ac:dyDescent="0.25">
      <c r="A4" s="30" t="s">
        <v>71</v>
      </c>
      <c r="B4" s="142" t="s">
        <v>0</v>
      </c>
      <c r="C4" s="142" t="s">
        <v>1</v>
      </c>
      <c r="D4" s="142" t="s">
        <v>2</v>
      </c>
      <c r="E4" s="142" t="s">
        <v>104</v>
      </c>
      <c r="F4" s="142" t="s">
        <v>105</v>
      </c>
      <c r="G4" s="142" t="s">
        <v>106</v>
      </c>
      <c r="H4" s="142" t="s">
        <v>28</v>
      </c>
      <c r="I4" s="142" t="s">
        <v>110</v>
      </c>
      <c r="J4" s="142" t="s">
        <v>111</v>
      </c>
      <c r="K4" s="142" t="s">
        <v>177</v>
      </c>
      <c r="L4" s="142" t="s">
        <v>175</v>
      </c>
      <c r="M4" s="142" t="s">
        <v>176</v>
      </c>
    </row>
    <row r="5" spans="1:14" x14ac:dyDescent="0.25">
      <c r="A5" s="129" t="s">
        <v>64</v>
      </c>
      <c r="B5" s="133">
        <v>175115</v>
      </c>
      <c r="C5" s="133">
        <v>186239</v>
      </c>
      <c r="D5" s="133">
        <v>193532</v>
      </c>
      <c r="E5" s="133">
        <v>202558</v>
      </c>
      <c r="F5" s="133">
        <v>214219</v>
      </c>
      <c r="G5" s="133">
        <v>222538</v>
      </c>
      <c r="H5" s="133">
        <v>228693</v>
      </c>
      <c r="I5" s="133">
        <v>239534</v>
      </c>
      <c r="J5" s="133">
        <v>252809</v>
      </c>
      <c r="K5" s="133">
        <v>259378</v>
      </c>
      <c r="L5" s="179">
        <v>2.5984043289598076E-2</v>
      </c>
      <c r="M5" s="179">
        <v>0.48118664877366302</v>
      </c>
    </row>
    <row r="6" spans="1:14" x14ac:dyDescent="0.25">
      <c r="A6" s="26" t="s">
        <v>15</v>
      </c>
      <c r="B6" s="28">
        <v>10578</v>
      </c>
      <c r="C6" s="28">
        <v>11116</v>
      </c>
      <c r="D6" s="28">
        <v>11829</v>
      </c>
      <c r="E6" s="28">
        <v>12345</v>
      </c>
      <c r="F6" s="28">
        <v>13135</v>
      </c>
      <c r="G6" s="28">
        <v>14025</v>
      </c>
      <c r="H6" s="28">
        <v>14245</v>
      </c>
      <c r="I6" s="28">
        <v>14947</v>
      </c>
      <c r="J6" s="28">
        <v>15471</v>
      </c>
      <c r="K6" s="28">
        <v>15505</v>
      </c>
      <c r="L6" s="180">
        <v>2.1976601383233148E-3</v>
      </c>
      <c r="M6" s="180">
        <v>0.46577802987332201</v>
      </c>
    </row>
    <row r="7" spans="1:14" x14ac:dyDescent="0.25">
      <c r="A7" s="26" t="s">
        <v>12</v>
      </c>
      <c r="B7" s="28">
        <v>22019</v>
      </c>
      <c r="C7" s="28">
        <v>23840</v>
      </c>
      <c r="D7" s="28">
        <v>25313</v>
      </c>
      <c r="E7" s="28">
        <v>26476</v>
      </c>
      <c r="F7" s="28">
        <v>28507</v>
      </c>
      <c r="G7" s="28">
        <v>30543</v>
      </c>
      <c r="H7" s="28">
        <v>32994</v>
      </c>
      <c r="I7" s="28">
        <v>35327</v>
      </c>
      <c r="J7" s="28">
        <v>37657</v>
      </c>
      <c r="K7" s="28">
        <v>39246</v>
      </c>
      <c r="L7" s="180">
        <v>4.2196669941843484E-2</v>
      </c>
      <c r="M7" s="180">
        <v>0.78236977156092469</v>
      </c>
    </row>
    <row r="8" spans="1:14" x14ac:dyDescent="0.25">
      <c r="A8" s="26" t="s">
        <v>83</v>
      </c>
      <c r="B8" s="28">
        <v>19580</v>
      </c>
      <c r="C8" s="28">
        <v>21642</v>
      </c>
      <c r="D8" s="28">
        <v>21927</v>
      </c>
      <c r="E8" s="28">
        <v>21696</v>
      </c>
      <c r="F8" s="28">
        <v>21807</v>
      </c>
      <c r="G8" s="28">
        <v>22211</v>
      </c>
      <c r="H8" s="28">
        <v>23122</v>
      </c>
      <c r="I8" s="28">
        <v>23269</v>
      </c>
      <c r="J8" s="28">
        <v>25211</v>
      </c>
      <c r="K8" s="28">
        <v>25181</v>
      </c>
      <c r="L8" s="180">
        <v>-1.1899567649042084E-3</v>
      </c>
      <c r="M8" s="180">
        <v>0.28605720122574058</v>
      </c>
    </row>
    <row r="9" spans="1:14" x14ac:dyDescent="0.25">
      <c r="A9" s="26" t="s">
        <v>87</v>
      </c>
      <c r="B9" s="28">
        <v>5291</v>
      </c>
      <c r="C9" s="28">
        <v>5358</v>
      </c>
      <c r="D9" s="28">
        <v>5526</v>
      </c>
      <c r="E9" s="28">
        <v>5874</v>
      </c>
      <c r="F9" s="28">
        <v>5932</v>
      </c>
      <c r="G9" s="28">
        <v>6369</v>
      </c>
      <c r="H9" s="28">
        <v>6538</v>
      </c>
      <c r="I9" s="28">
        <v>6008</v>
      </c>
      <c r="J9" s="28">
        <v>7466</v>
      </c>
      <c r="K9" s="28">
        <v>7629</v>
      </c>
      <c r="L9" s="180">
        <v>2.1832306455933564E-2</v>
      </c>
      <c r="M9" s="180">
        <v>0.44188244188244186</v>
      </c>
    </row>
    <row r="10" spans="1:14" x14ac:dyDescent="0.25">
      <c r="A10" s="26" t="s">
        <v>95</v>
      </c>
      <c r="B10" s="28">
        <v>9876</v>
      </c>
      <c r="C10" s="28">
        <v>12207</v>
      </c>
      <c r="D10" s="28">
        <v>13000</v>
      </c>
      <c r="E10" s="28">
        <v>14519</v>
      </c>
      <c r="F10" s="28">
        <v>16820</v>
      </c>
      <c r="G10" s="28">
        <v>17031</v>
      </c>
      <c r="H10" s="28">
        <v>18916</v>
      </c>
      <c r="I10" s="28">
        <v>21338</v>
      </c>
      <c r="J10" s="28">
        <v>23687</v>
      </c>
      <c r="K10" s="28">
        <v>25008</v>
      </c>
      <c r="L10" s="180">
        <v>5.5768987208173262E-2</v>
      </c>
      <c r="M10" s="180">
        <v>1.5321992709599028</v>
      </c>
      <c r="N10" s="12"/>
    </row>
    <row r="11" spans="1:14" x14ac:dyDescent="0.25">
      <c r="A11" s="26" t="s">
        <v>73</v>
      </c>
      <c r="B11" s="28">
        <v>41516</v>
      </c>
      <c r="C11" s="28">
        <v>43169</v>
      </c>
      <c r="D11" s="28">
        <v>43472</v>
      </c>
      <c r="E11" s="28">
        <v>45343</v>
      </c>
      <c r="F11" s="28">
        <v>47183</v>
      </c>
      <c r="G11" s="28">
        <v>48865</v>
      </c>
      <c r="H11" s="28">
        <v>49461</v>
      </c>
      <c r="I11" s="28">
        <v>50448</v>
      </c>
      <c r="J11" s="28">
        <v>51437</v>
      </c>
      <c r="K11" s="28">
        <v>53136</v>
      </c>
      <c r="L11" s="180">
        <v>3.3030697746758167E-2</v>
      </c>
      <c r="M11" s="180">
        <v>0.27989208979670488</v>
      </c>
    </row>
    <row r="12" spans="1:14" x14ac:dyDescent="0.25">
      <c r="A12" s="26" t="s">
        <v>14</v>
      </c>
      <c r="B12" s="28">
        <v>10781</v>
      </c>
      <c r="C12" s="28">
        <v>11607</v>
      </c>
      <c r="D12" s="28">
        <v>11662</v>
      </c>
      <c r="E12" s="28">
        <v>11757</v>
      </c>
      <c r="F12" s="28">
        <v>12289</v>
      </c>
      <c r="G12" s="28">
        <v>12804</v>
      </c>
      <c r="H12" s="28">
        <v>12074</v>
      </c>
      <c r="I12" s="28">
        <v>13088</v>
      </c>
      <c r="J12" s="28">
        <v>13257</v>
      </c>
      <c r="K12" s="28">
        <v>13227</v>
      </c>
      <c r="L12" s="180">
        <v>-2.2629554197782305E-3</v>
      </c>
      <c r="M12" s="180">
        <v>0.2268806233188016</v>
      </c>
    </row>
    <row r="13" spans="1:14" x14ac:dyDescent="0.25">
      <c r="A13" s="26" t="s">
        <v>82</v>
      </c>
      <c r="B13" s="28">
        <v>24275</v>
      </c>
      <c r="C13" s="28">
        <v>24223</v>
      </c>
      <c r="D13" s="28">
        <v>26716</v>
      </c>
      <c r="E13" s="28">
        <v>28409</v>
      </c>
      <c r="F13" s="28">
        <v>30464</v>
      </c>
      <c r="G13" s="28">
        <v>32278</v>
      </c>
      <c r="H13" s="28">
        <v>33124</v>
      </c>
      <c r="I13" s="28">
        <v>35757</v>
      </c>
      <c r="J13" s="28">
        <v>39014</v>
      </c>
      <c r="K13" s="28">
        <v>40488</v>
      </c>
      <c r="L13" s="180">
        <v>3.7781309273594098E-2</v>
      </c>
      <c r="M13" s="180">
        <v>0.66788877445932027</v>
      </c>
    </row>
    <row r="14" spans="1:14" x14ac:dyDescent="0.25">
      <c r="A14" s="26" t="s">
        <v>18</v>
      </c>
      <c r="B14" s="28">
        <v>5189</v>
      </c>
      <c r="C14" s="28">
        <v>5563</v>
      </c>
      <c r="D14" s="28">
        <v>5633</v>
      </c>
      <c r="E14" s="28">
        <v>6149</v>
      </c>
      <c r="F14" s="28">
        <v>6679</v>
      </c>
      <c r="G14" s="28">
        <v>7065</v>
      </c>
      <c r="H14" s="28">
        <v>6982</v>
      </c>
      <c r="I14" s="28">
        <v>7490</v>
      </c>
      <c r="J14" s="28">
        <v>7600</v>
      </c>
      <c r="K14" s="28">
        <v>7487</v>
      </c>
      <c r="L14" s="180">
        <v>-1.4868421052631579E-2</v>
      </c>
      <c r="M14" s="180">
        <v>0.44285989593370589</v>
      </c>
    </row>
    <row r="15" spans="1:14" x14ac:dyDescent="0.25">
      <c r="A15" s="26" t="s">
        <v>81</v>
      </c>
      <c r="B15" s="28">
        <v>5006</v>
      </c>
      <c r="C15" s="28">
        <v>5575</v>
      </c>
      <c r="D15" s="28">
        <v>6043</v>
      </c>
      <c r="E15" s="28">
        <v>6518</v>
      </c>
      <c r="F15" s="28">
        <v>6765</v>
      </c>
      <c r="G15" s="28">
        <v>6768</v>
      </c>
      <c r="H15" s="28">
        <v>7067</v>
      </c>
      <c r="I15" s="28">
        <v>7342</v>
      </c>
      <c r="J15" s="28">
        <v>7207</v>
      </c>
      <c r="K15" s="28">
        <v>7284</v>
      </c>
      <c r="L15" s="180">
        <v>1.0684057166643541E-2</v>
      </c>
      <c r="M15" s="180">
        <v>0.4550539352776668</v>
      </c>
    </row>
    <row r="16" spans="1:14" x14ac:dyDescent="0.25">
      <c r="A16" s="26" t="s">
        <v>21</v>
      </c>
      <c r="B16" s="28">
        <v>4851</v>
      </c>
      <c r="C16" s="28">
        <v>4813</v>
      </c>
      <c r="D16" s="28">
        <v>4473</v>
      </c>
      <c r="E16" s="28">
        <v>4660</v>
      </c>
      <c r="F16" s="28">
        <v>4653</v>
      </c>
      <c r="G16" s="28">
        <v>4187</v>
      </c>
      <c r="H16" s="28">
        <v>4041</v>
      </c>
      <c r="I16" s="28">
        <v>4042</v>
      </c>
      <c r="J16" s="28">
        <v>3908</v>
      </c>
      <c r="K16" s="28">
        <v>3910</v>
      </c>
      <c r="L16" s="180">
        <v>5.1177072671443195E-4</v>
      </c>
      <c r="M16" s="180">
        <v>-0.19398062255205112</v>
      </c>
    </row>
    <row r="17" spans="1:13" x14ac:dyDescent="0.25">
      <c r="A17" s="26" t="s">
        <v>11</v>
      </c>
      <c r="B17" s="28">
        <v>6317</v>
      </c>
      <c r="C17" s="28">
        <v>6767</v>
      </c>
      <c r="D17" s="28">
        <v>7216</v>
      </c>
      <c r="E17" s="28">
        <v>7711</v>
      </c>
      <c r="F17" s="28">
        <v>8233</v>
      </c>
      <c r="G17" s="28">
        <v>8200</v>
      </c>
      <c r="H17" s="28">
        <v>8385</v>
      </c>
      <c r="I17" s="28">
        <v>8858</v>
      </c>
      <c r="J17" s="28">
        <v>9193</v>
      </c>
      <c r="K17" s="28">
        <v>9352</v>
      </c>
      <c r="L17" s="180">
        <v>1.7295768519525728E-2</v>
      </c>
      <c r="M17" s="180">
        <v>0.48044958049707137</v>
      </c>
    </row>
    <row r="18" spans="1:13" x14ac:dyDescent="0.25">
      <c r="A18" s="26" t="s">
        <v>84</v>
      </c>
      <c r="B18" s="28">
        <v>2242</v>
      </c>
      <c r="C18" s="28">
        <v>2346</v>
      </c>
      <c r="D18" s="28">
        <v>2379</v>
      </c>
      <c r="E18" s="28">
        <v>2443</v>
      </c>
      <c r="F18" s="28">
        <v>2467</v>
      </c>
      <c r="G18" s="28">
        <v>2510</v>
      </c>
      <c r="H18" s="28">
        <v>2281</v>
      </c>
      <c r="I18" s="28">
        <v>2423</v>
      </c>
      <c r="J18" s="28">
        <v>2292</v>
      </c>
      <c r="K18" s="28">
        <v>2328</v>
      </c>
      <c r="L18" s="180">
        <v>1.5706806282722512E-2</v>
      </c>
      <c r="M18" s="180">
        <v>3.8358608385370203E-2</v>
      </c>
    </row>
    <row r="19" spans="1:13" x14ac:dyDescent="0.25">
      <c r="A19" s="26" t="s">
        <v>10</v>
      </c>
      <c r="B19" s="28">
        <v>3477</v>
      </c>
      <c r="C19" s="28">
        <v>3805</v>
      </c>
      <c r="D19" s="28">
        <v>3908</v>
      </c>
      <c r="E19" s="28">
        <v>4037</v>
      </c>
      <c r="F19" s="28">
        <v>4372</v>
      </c>
      <c r="G19" s="28">
        <v>4527</v>
      </c>
      <c r="H19" s="28">
        <v>4317</v>
      </c>
      <c r="I19" s="28">
        <v>4003</v>
      </c>
      <c r="J19" s="28">
        <v>4140</v>
      </c>
      <c r="K19" s="28">
        <v>4327</v>
      </c>
      <c r="L19" s="180">
        <v>4.5169082125603867E-2</v>
      </c>
      <c r="M19" s="180">
        <v>0.24446361806154732</v>
      </c>
    </row>
    <row r="20" spans="1:13" x14ac:dyDescent="0.25">
      <c r="A20" s="26" t="s">
        <v>27</v>
      </c>
      <c r="B20" s="28">
        <v>4117</v>
      </c>
      <c r="C20" s="28">
        <v>4208</v>
      </c>
      <c r="D20" s="28">
        <v>4435</v>
      </c>
      <c r="E20" s="28">
        <v>4621</v>
      </c>
      <c r="F20" s="28">
        <v>4913</v>
      </c>
      <c r="G20" s="28">
        <v>5155</v>
      </c>
      <c r="H20" s="28">
        <v>5146</v>
      </c>
      <c r="I20" s="28">
        <v>5194</v>
      </c>
      <c r="J20" s="28">
        <v>5269</v>
      </c>
      <c r="K20" s="28">
        <v>5270</v>
      </c>
      <c r="L20" s="180">
        <v>1.8978933383943821E-4</v>
      </c>
      <c r="M20" s="180">
        <v>0.28005829487490891</v>
      </c>
    </row>
    <row r="21" spans="1:13" x14ac:dyDescent="0.25">
      <c r="A21" s="129" t="s">
        <v>26</v>
      </c>
      <c r="B21" s="133">
        <v>3033</v>
      </c>
      <c r="C21" s="133">
        <v>3129</v>
      </c>
      <c r="D21" s="133">
        <v>3085</v>
      </c>
      <c r="E21" s="133">
        <v>3269</v>
      </c>
      <c r="F21" s="133">
        <v>3462</v>
      </c>
      <c r="G21" s="133">
        <v>3333</v>
      </c>
      <c r="H21" s="133">
        <v>3341</v>
      </c>
      <c r="I21" s="133">
        <v>3568</v>
      </c>
      <c r="J21" s="133">
        <v>3384</v>
      </c>
      <c r="K21" s="133">
        <v>3697</v>
      </c>
      <c r="L21" s="179">
        <v>9.2494089834515361E-2</v>
      </c>
      <c r="M21" s="179">
        <v>0.21892515661061654</v>
      </c>
    </row>
    <row r="22" spans="1:13" x14ac:dyDescent="0.25">
      <c r="A22" s="26" t="s">
        <v>109</v>
      </c>
      <c r="B22" s="28">
        <v>3033</v>
      </c>
      <c r="C22" s="28">
        <v>3129</v>
      </c>
      <c r="D22" s="28">
        <v>3085</v>
      </c>
      <c r="E22" s="28">
        <v>3269</v>
      </c>
      <c r="F22" s="28">
        <v>3462</v>
      </c>
      <c r="G22" s="28">
        <v>3333</v>
      </c>
      <c r="H22" s="28">
        <v>3341</v>
      </c>
      <c r="I22" s="28">
        <v>3568</v>
      </c>
      <c r="J22" s="28">
        <v>3384</v>
      </c>
      <c r="K22" s="28">
        <v>3697</v>
      </c>
      <c r="L22" s="180">
        <v>9.2494089834515361E-2</v>
      </c>
      <c r="M22" s="180">
        <v>0.21892515661061654</v>
      </c>
    </row>
    <row r="23" spans="1:13" x14ac:dyDescent="0.25">
      <c r="A23" s="129" t="s">
        <v>8</v>
      </c>
      <c r="B23" s="133">
        <v>128083</v>
      </c>
      <c r="C23" s="133">
        <v>138637</v>
      </c>
      <c r="D23" s="133">
        <v>151013</v>
      </c>
      <c r="E23" s="133">
        <v>164344</v>
      </c>
      <c r="F23" s="133">
        <v>175206</v>
      </c>
      <c r="G23" s="133">
        <v>188831</v>
      </c>
      <c r="H23" s="133">
        <v>195007</v>
      </c>
      <c r="I23" s="133">
        <v>211680</v>
      </c>
      <c r="J23" s="133">
        <v>230321</v>
      </c>
      <c r="K23" s="133">
        <v>229245</v>
      </c>
      <c r="L23" s="179">
        <v>-4.6717407444392825E-3</v>
      </c>
      <c r="M23" s="179">
        <v>0.78981597870131082</v>
      </c>
    </row>
    <row r="24" spans="1:13" x14ac:dyDescent="0.25">
      <c r="A24" s="26" t="s">
        <v>25</v>
      </c>
      <c r="B24" s="28">
        <v>19675</v>
      </c>
      <c r="C24" s="28">
        <v>22082</v>
      </c>
      <c r="D24" s="28">
        <v>24038</v>
      </c>
      <c r="E24" s="28">
        <v>26149</v>
      </c>
      <c r="F24" s="28">
        <v>29235</v>
      </c>
      <c r="G24" s="28">
        <v>32046</v>
      </c>
      <c r="H24" s="28">
        <v>33043</v>
      </c>
      <c r="I24" s="28">
        <v>36158</v>
      </c>
      <c r="J24" s="28">
        <v>40052</v>
      </c>
      <c r="K24" s="28">
        <v>40450</v>
      </c>
      <c r="L24" s="180">
        <v>9.9370817936682305E-3</v>
      </c>
      <c r="M24" s="180">
        <v>1.0559085133418042</v>
      </c>
    </row>
    <row r="25" spans="1:13" x14ac:dyDescent="0.25">
      <c r="A25" s="26" t="s">
        <v>88</v>
      </c>
      <c r="B25" s="28">
        <v>23828</v>
      </c>
      <c r="C25" s="28">
        <v>24450</v>
      </c>
      <c r="D25" s="28">
        <v>26358</v>
      </c>
      <c r="E25" s="28">
        <v>26745</v>
      </c>
      <c r="F25" s="28">
        <v>27439</v>
      </c>
      <c r="G25" s="28">
        <v>29288</v>
      </c>
      <c r="H25" s="28">
        <v>29819</v>
      </c>
      <c r="I25" s="28">
        <v>31024</v>
      </c>
      <c r="J25" s="28">
        <v>33832</v>
      </c>
      <c r="K25" s="28">
        <v>32827</v>
      </c>
      <c r="L25" s="180">
        <v>-2.9705604161740364E-2</v>
      </c>
      <c r="M25" s="180">
        <v>0.37766493201275808</v>
      </c>
    </row>
    <row r="26" spans="1:13" x14ac:dyDescent="0.25">
      <c r="A26" s="26" t="s">
        <v>86</v>
      </c>
      <c r="B26" s="28">
        <v>8638</v>
      </c>
      <c r="C26" s="28">
        <v>9817</v>
      </c>
      <c r="D26" s="28">
        <v>10861</v>
      </c>
      <c r="E26" s="28">
        <v>12063</v>
      </c>
      <c r="F26" s="28">
        <v>13130</v>
      </c>
      <c r="G26" s="28">
        <v>12893</v>
      </c>
      <c r="H26" s="28">
        <v>13272</v>
      </c>
      <c r="I26" s="28">
        <v>13912</v>
      </c>
      <c r="J26" s="28">
        <v>14967</v>
      </c>
      <c r="K26" s="28">
        <v>15484</v>
      </c>
      <c r="L26" s="180">
        <v>3.4542660519810246E-2</v>
      </c>
      <c r="M26" s="180">
        <v>0.7925445705024311</v>
      </c>
    </row>
    <row r="27" spans="1:13" x14ac:dyDescent="0.25">
      <c r="A27" s="26" t="s">
        <v>85</v>
      </c>
      <c r="B27" s="28">
        <v>24530</v>
      </c>
      <c r="C27" s="28">
        <v>26296</v>
      </c>
      <c r="D27" s="28">
        <v>27926</v>
      </c>
      <c r="E27" s="28">
        <v>30594</v>
      </c>
      <c r="F27" s="28">
        <v>33467</v>
      </c>
      <c r="G27" s="28">
        <v>36048</v>
      </c>
      <c r="H27" s="28">
        <v>36246</v>
      </c>
      <c r="I27" s="28">
        <v>40919</v>
      </c>
      <c r="J27" s="28">
        <v>44284</v>
      </c>
      <c r="K27" s="28">
        <v>43357</v>
      </c>
      <c r="L27" s="180">
        <v>-2.0933068376840395E-2</v>
      </c>
      <c r="M27" s="180">
        <v>0.76750917244190786</v>
      </c>
    </row>
    <row r="28" spans="1:13" x14ac:dyDescent="0.25">
      <c r="A28" s="26" t="s">
        <v>23</v>
      </c>
      <c r="B28" s="28">
        <v>24023</v>
      </c>
      <c r="C28" s="28">
        <v>25725</v>
      </c>
      <c r="D28" s="28">
        <v>27840</v>
      </c>
      <c r="E28" s="28">
        <v>30099</v>
      </c>
      <c r="F28" s="28">
        <v>30316</v>
      </c>
      <c r="G28" s="28">
        <v>32103</v>
      </c>
      <c r="H28" s="28">
        <v>33069</v>
      </c>
      <c r="I28" s="28">
        <v>34018</v>
      </c>
      <c r="J28" s="28">
        <v>36122</v>
      </c>
      <c r="K28" s="28">
        <v>36637</v>
      </c>
      <c r="L28" s="180">
        <v>1.4257239355517414E-2</v>
      </c>
      <c r="M28" s="180">
        <v>0.52508013154060695</v>
      </c>
    </row>
    <row r="29" spans="1:13" x14ac:dyDescent="0.25">
      <c r="A29" s="26" t="s">
        <v>89</v>
      </c>
      <c r="B29" s="28">
        <v>17317</v>
      </c>
      <c r="C29" s="28">
        <v>19244</v>
      </c>
      <c r="D29" s="28">
        <v>22419</v>
      </c>
      <c r="E29" s="28">
        <v>26484</v>
      </c>
      <c r="F29" s="28">
        <v>29201</v>
      </c>
      <c r="G29" s="28">
        <v>32874</v>
      </c>
      <c r="H29" s="28">
        <v>36246</v>
      </c>
      <c r="I29" s="28">
        <v>41712</v>
      </c>
      <c r="J29" s="28">
        <v>46453</v>
      </c>
      <c r="K29" s="28">
        <v>45309</v>
      </c>
      <c r="L29" s="180">
        <v>-2.4627042386928723E-2</v>
      </c>
      <c r="M29" s="180">
        <v>1.6164462666743662</v>
      </c>
    </row>
    <row r="30" spans="1:13" x14ac:dyDescent="0.25">
      <c r="A30" s="26" t="s">
        <v>20</v>
      </c>
      <c r="B30" s="28">
        <v>10072</v>
      </c>
      <c r="C30" s="28">
        <v>11023</v>
      </c>
      <c r="D30" s="28">
        <v>11571</v>
      </c>
      <c r="E30" s="28">
        <v>12210</v>
      </c>
      <c r="F30" s="28">
        <v>12418</v>
      </c>
      <c r="G30" s="28">
        <v>13579</v>
      </c>
      <c r="H30" s="28">
        <v>13312</v>
      </c>
      <c r="I30" s="28">
        <v>13937</v>
      </c>
      <c r="J30" s="28">
        <v>14611</v>
      </c>
      <c r="K30" s="28">
        <v>15181</v>
      </c>
      <c r="L30" s="180">
        <v>3.9011703511053319E-2</v>
      </c>
      <c r="M30" s="180">
        <v>0.50724781572676725</v>
      </c>
    </row>
    <row r="31" spans="1:13" x14ac:dyDescent="0.25">
      <c r="A31" s="129" t="s">
        <v>30</v>
      </c>
      <c r="B31" s="133">
        <v>306231</v>
      </c>
      <c r="C31" s="133">
        <v>328005</v>
      </c>
      <c r="D31" s="133">
        <v>347630</v>
      </c>
      <c r="E31" s="133">
        <v>370171</v>
      </c>
      <c r="F31" s="133">
        <v>392887</v>
      </c>
      <c r="G31" s="133">
        <v>414702</v>
      </c>
      <c r="H31" s="133">
        <v>427041</v>
      </c>
      <c r="I31" s="133">
        <v>454782</v>
      </c>
      <c r="J31" s="133">
        <v>486514</v>
      </c>
      <c r="K31" s="133">
        <v>492320</v>
      </c>
      <c r="L31" s="179">
        <v>1.1933880628306689E-2</v>
      </c>
      <c r="M31" s="179">
        <v>0.60767525168908443</v>
      </c>
    </row>
    <row r="33" spans="2:2" x14ac:dyDescent="0.25">
      <c r="B33" s="12"/>
    </row>
    <row r="34" spans="2:2" x14ac:dyDescent="0.25">
      <c r="B34" s="12"/>
    </row>
    <row r="35" spans="2:2" x14ac:dyDescent="0.25">
      <c r="B35" s="1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62BD1-5444-465B-9BF2-F5E8B76CED37}">
  <sheetPr>
    <tabColor rgb="FF00B050"/>
  </sheetPr>
  <dimension ref="A1:M33"/>
  <sheetViews>
    <sheetView zoomScaleNormal="100" workbookViewId="0">
      <selection sqref="A1:XFD33"/>
    </sheetView>
  </sheetViews>
  <sheetFormatPr defaultRowHeight="15" x14ac:dyDescent="0.25"/>
  <cols>
    <col min="1" max="1" width="35.5703125" customWidth="1"/>
    <col min="2" max="10" width="9.28515625" customWidth="1"/>
    <col min="11" max="11" width="10.7109375" customWidth="1"/>
    <col min="12" max="12" width="11.28515625" customWidth="1"/>
    <col min="13" max="13" width="12.42578125" customWidth="1"/>
  </cols>
  <sheetData>
    <row r="1" spans="1:13" x14ac:dyDescent="0.25">
      <c r="A1" s="2"/>
    </row>
    <row r="2" spans="1:13" x14ac:dyDescent="0.25">
      <c r="A2" s="1" t="s">
        <v>148</v>
      </c>
    </row>
    <row r="3" spans="1:13" s="1" customFormat="1" ht="30" x14ac:dyDescent="0.25">
      <c r="A3" s="30" t="s">
        <v>74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175</v>
      </c>
      <c r="M3" s="142" t="s">
        <v>176</v>
      </c>
    </row>
    <row r="4" spans="1:13" x14ac:dyDescent="0.25">
      <c r="A4" s="129" t="s">
        <v>64</v>
      </c>
      <c r="B4" s="133">
        <v>21136</v>
      </c>
      <c r="C4" s="133">
        <v>21825</v>
      </c>
      <c r="D4" s="133">
        <v>21669</v>
      </c>
      <c r="E4" s="133">
        <v>22675</v>
      </c>
      <c r="F4" s="133">
        <v>23164</v>
      </c>
      <c r="G4" s="133">
        <v>23058</v>
      </c>
      <c r="H4" s="133">
        <v>21960</v>
      </c>
      <c r="I4" s="133">
        <v>21613</v>
      </c>
      <c r="J4" s="133">
        <v>24240</v>
      </c>
      <c r="K4" s="133">
        <v>22232</v>
      </c>
      <c r="L4" s="179">
        <v>-8.2838283828382833E-2</v>
      </c>
      <c r="M4" s="179">
        <v>5.1854655563966692E-2</v>
      </c>
    </row>
    <row r="5" spans="1:13" x14ac:dyDescent="0.25">
      <c r="A5" s="26" t="s">
        <v>15</v>
      </c>
      <c r="B5" s="28">
        <v>774</v>
      </c>
      <c r="C5" s="28">
        <v>945</v>
      </c>
      <c r="D5" s="28">
        <v>824</v>
      </c>
      <c r="E5" s="28">
        <v>807</v>
      </c>
      <c r="F5" s="28">
        <v>773</v>
      </c>
      <c r="G5" s="28">
        <v>839</v>
      </c>
      <c r="H5" s="28">
        <v>941</v>
      </c>
      <c r="I5" s="28">
        <v>874</v>
      </c>
      <c r="J5" s="28">
        <v>1087</v>
      </c>
      <c r="K5" s="28">
        <v>916</v>
      </c>
      <c r="L5" s="180">
        <v>-0.15731370745170192</v>
      </c>
      <c r="M5" s="180">
        <v>0.1834625322997416</v>
      </c>
    </row>
    <row r="6" spans="1:13" x14ac:dyDescent="0.25">
      <c r="A6" s="26" t="s">
        <v>12</v>
      </c>
      <c r="B6" s="28">
        <v>3216</v>
      </c>
      <c r="C6" s="28">
        <v>3552</v>
      </c>
      <c r="D6" s="28">
        <v>3883</v>
      </c>
      <c r="E6" s="28">
        <v>4036</v>
      </c>
      <c r="F6" s="28">
        <v>4093</v>
      </c>
      <c r="G6" s="28">
        <v>4619</v>
      </c>
      <c r="H6" s="28">
        <v>5030</v>
      </c>
      <c r="I6" s="28">
        <v>4972</v>
      </c>
      <c r="J6" s="28">
        <v>4118</v>
      </c>
      <c r="K6" s="28">
        <v>3891</v>
      </c>
      <c r="L6" s="180">
        <v>-5.5123846527440505E-2</v>
      </c>
      <c r="M6" s="180">
        <v>0.20988805970149255</v>
      </c>
    </row>
    <row r="7" spans="1:13" x14ac:dyDescent="0.25">
      <c r="A7" s="26" t="s">
        <v>83</v>
      </c>
      <c r="B7" s="28">
        <v>1990</v>
      </c>
      <c r="C7" s="28">
        <v>2294</v>
      </c>
      <c r="D7" s="28">
        <v>1846</v>
      </c>
      <c r="E7" s="28">
        <v>1829</v>
      </c>
      <c r="F7" s="28">
        <v>1693</v>
      </c>
      <c r="G7" s="28">
        <v>1377</v>
      </c>
      <c r="H7" s="28">
        <v>1816</v>
      </c>
      <c r="I7" s="28">
        <v>1165</v>
      </c>
      <c r="J7" s="28">
        <v>1622</v>
      </c>
      <c r="K7" s="28">
        <v>1306</v>
      </c>
      <c r="L7" s="180">
        <v>-0.19482120838471023</v>
      </c>
      <c r="M7" s="180">
        <v>-0.3437185929648241</v>
      </c>
    </row>
    <row r="8" spans="1:13" x14ac:dyDescent="0.25">
      <c r="A8" s="26" t="s">
        <v>87</v>
      </c>
      <c r="B8" s="28">
        <v>475</v>
      </c>
      <c r="C8" s="28">
        <v>436</v>
      </c>
      <c r="D8" s="28">
        <v>500</v>
      </c>
      <c r="E8" s="28">
        <v>472</v>
      </c>
      <c r="F8" s="28">
        <v>536</v>
      </c>
      <c r="G8" s="28">
        <v>529</v>
      </c>
      <c r="H8" s="28">
        <v>510</v>
      </c>
      <c r="I8" s="28">
        <v>482</v>
      </c>
      <c r="J8" s="28">
        <v>635</v>
      </c>
      <c r="K8" s="28">
        <v>439</v>
      </c>
      <c r="L8" s="180">
        <v>-0.30866141732283464</v>
      </c>
      <c r="M8" s="180">
        <v>-7.5789473684210532E-2</v>
      </c>
    </row>
    <row r="9" spans="1:13" x14ac:dyDescent="0.25">
      <c r="A9" s="26" t="s">
        <v>95</v>
      </c>
      <c r="B9" s="28">
        <v>882</v>
      </c>
      <c r="C9" s="28">
        <v>606</v>
      </c>
      <c r="D9" s="28">
        <v>504</v>
      </c>
      <c r="E9" s="28">
        <v>632</v>
      </c>
      <c r="F9" s="28">
        <v>629</v>
      </c>
      <c r="G9" s="28">
        <v>970</v>
      </c>
      <c r="H9" s="28">
        <v>1069</v>
      </c>
      <c r="I9" s="28">
        <v>1045</v>
      </c>
      <c r="J9" s="28">
        <v>2942</v>
      </c>
      <c r="K9" s="28">
        <v>2773</v>
      </c>
      <c r="L9" s="180">
        <v>-5.7443915703602993E-2</v>
      </c>
      <c r="M9" s="180">
        <v>2.1439909297052155</v>
      </c>
    </row>
    <row r="10" spans="1:13" x14ac:dyDescent="0.25">
      <c r="A10" s="26" t="s">
        <v>73</v>
      </c>
      <c r="B10" s="28">
        <v>5613</v>
      </c>
      <c r="C10" s="28">
        <v>5662</v>
      </c>
      <c r="D10" s="28">
        <v>5973</v>
      </c>
      <c r="E10" s="28">
        <v>6079</v>
      </c>
      <c r="F10" s="28">
        <v>6182</v>
      </c>
      <c r="G10" s="28">
        <v>5496</v>
      </c>
      <c r="H10" s="28">
        <v>4791</v>
      </c>
      <c r="I10" s="28">
        <v>4858</v>
      </c>
      <c r="J10" s="28">
        <v>5377</v>
      </c>
      <c r="K10" s="28">
        <v>5036</v>
      </c>
      <c r="L10" s="180">
        <v>-6.3418262971917425E-2</v>
      </c>
      <c r="M10" s="180">
        <v>-0.1027970782112952</v>
      </c>
    </row>
    <row r="11" spans="1:13" x14ac:dyDescent="0.25">
      <c r="A11" s="26" t="s">
        <v>14</v>
      </c>
      <c r="B11" s="28">
        <v>923</v>
      </c>
      <c r="C11" s="28">
        <v>820</v>
      </c>
      <c r="D11" s="28">
        <v>777</v>
      </c>
      <c r="E11" s="28">
        <v>948</v>
      </c>
      <c r="F11" s="28">
        <v>1024</v>
      </c>
      <c r="G11" s="28">
        <v>793</v>
      </c>
      <c r="H11" s="28">
        <v>630</v>
      </c>
      <c r="I11" s="28">
        <v>569</v>
      </c>
      <c r="J11" s="28">
        <v>663</v>
      </c>
      <c r="K11" s="28">
        <v>689</v>
      </c>
      <c r="L11" s="180">
        <v>3.9215686274509803E-2</v>
      </c>
      <c r="M11" s="180">
        <v>-0.25352112676056338</v>
      </c>
    </row>
    <row r="12" spans="1:13" x14ac:dyDescent="0.25">
      <c r="A12" s="26" t="s">
        <v>82</v>
      </c>
      <c r="B12" s="28">
        <v>3490</v>
      </c>
      <c r="C12" s="28">
        <v>3927</v>
      </c>
      <c r="D12" s="28">
        <v>3580</v>
      </c>
      <c r="E12" s="28">
        <v>3935</v>
      </c>
      <c r="F12" s="28">
        <v>4272</v>
      </c>
      <c r="G12" s="28">
        <v>4700</v>
      </c>
      <c r="H12" s="28">
        <v>3873</v>
      </c>
      <c r="I12" s="28">
        <v>4089</v>
      </c>
      <c r="J12" s="28">
        <v>4295</v>
      </c>
      <c r="K12" s="28">
        <v>3794</v>
      </c>
      <c r="L12" s="180">
        <v>-0.11664726426076834</v>
      </c>
      <c r="M12" s="180">
        <v>8.7106017191977081E-2</v>
      </c>
    </row>
    <row r="13" spans="1:13" x14ac:dyDescent="0.25">
      <c r="A13" s="26" t="s">
        <v>18</v>
      </c>
      <c r="B13" s="28">
        <v>672</v>
      </c>
      <c r="C13" s="28">
        <v>766</v>
      </c>
      <c r="D13" s="28">
        <v>854</v>
      </c>
      <c r="E13" s="28">
        <v>778</v>
      </c>
      <c r="F13" s="28">
        <v>755</v>
      </c>
      <c r="G13" s="28">
        <v>827</v>
      </c>
      <c r="H13" s="28">
        <v>778</v>
      </c>
      <c r="I13" s="28">
        <v>904</v>
      </c>
      <c r="J13" s="28">
        <v>608</v>
      </c>
      <c r="K13" s="28">
        <v>649</v>
      </c>
      <c r="L13" s="180">
        <v>6.7434210526315791E-2</v>
      </c>
      <c r="M13" s="180">
        <v>-3.4226190476190479E-2</v>
      </c>
    </row>
    <row r="14" spans="1:13" x14ac:dyDescent="0.25">
      <c r="A14" s="26" t="s">
        <v>81</v>
      </c>
      <c r="B14" s="28">
        <v>735</v>
      </c>
      <c r="C14" s="28">
        <v>669</v>
      </c>
      <c r="D14" s="28">
        <v>743</v>
      </c>
      <c r="E14" s="28">
        <v>834</v>
      </c>
      <c r="F14" s="28">
        <v>755</v>
      </c>
      <c r="G14" s="28">
        <v>793</v>
      </c>
      <c r="H14" s="28">
        <v>594</v>
      </c>
      <c r="I14" s="28">
        <v>646</v>
      </c>
      <c r="J14" s="28">
        <v>633</v>
      </c>
      <c r="K14" s="28">
        <v>637</v>
      </c>
      <c r="L14" s="180">
        <v>6.3191153238546603E-3</v>
      </c>
      <c r="M14" s="180">
        <v>-0.13333333333333333</v>
      </c>
    </row>
    <row r="15" spans="1:13" x14ac:dyDescent="0.25">
      <c r="A15" s="26" t="s">
        <v>21</v>
      </c>
      <c r="B15" s="28">
        <v>469</v>
      </c>
      <c r="C15" s="28">
        <v>392</v>
      </c>
      <c r="D15" s="28">
        <v>352</v>
      </c>
      <c r="E15" s="28">
        <v>402</v>
      </c>
      <c r="F15" s="28">
        <v>376</v>
      </c>
      <c r="G15" s="28">
        <v>412</v>
      </c>
      <c r="H15" s="28">
        <v>317</v>
      </c>
      <c r="I15" s="28">
        <v>388</v>
      </c>
      <c r="J15" s="28">
        <v>393</v>
      </c>
      <c r="K15" s="28">
        <v>355</v>
      </c>
      <c r="L15" s="180">
        <v>-9.6692111959287536E-2</v>
      </c>
      <c r="M15" s="180">
        <v>-0.24307036247334754</v>
      </c>
    </row>
    <row r="16" spans="1:13" x14ac:dyDescent="0.25">
      <c r="A16" s="26" t="s">
        <v>11</v>
      </c>
      <c r="B16" s="28">
        <v>683</v>
      </c>
      <c r="C16" s="28">
        <v>613</v>
      </c>
      <c r="D16" s="28">
        <v>619</v>
      </c>
      <c r="E16" s="28">
        <v>622</v>
      </c>
      <c r="F16" s="28">
        <v>754</v>
      </c>
      <c r="G16" s="28">
        <v>624</v>
      </c>
      <c r="H16" s="28">
        <v>577</v>
      </c>
      <c r="I16" s="28">
        <v>638</v>
      </c>
      <c r="J16" s="28">
        <v>761</v>
      </c>
      <c r="K16" s="28">
        <v>625</v>
      </c>
      <c r="L16" s="180">
        <v>-0.17871222076215507</v>
      </c>
      <c r="M16" s="180">
        <v>-8.4919472913616401E-2</v>
      </c>
    </row>
    <row r="17" spans="1:13" x14ac:dyDescent="0.25">
      <c r="A17" s="26" t="s">
        <v>84</v>
      </c>
      <c r="B17" s="28">
        <v>526</v>
      </c>
      <c r="C17" s="28">
        <v>503</v>
      </c>
      <c r="D17" s="28">
        <v>494</v>
      </c>
      <c r="E17" s="28">
        <v>536</v>
      </c>
      <c r="F17" s="28">
        <v>523</v>
      </c>
      <c r="G17" s="28">
        <v>561</v>
      </c>
      <c r="H17" s="28">
        <v>606</v>
      </c>
      <c r="I17" s="28">
        <v>550</v>
      </c>
      <c r="J17" s="28">
        <v>587</v>
      </c>
      <c r="K17" s="28">
        <v>598</v>
      </c>
      <c r="L17" s="180">
        <v>1.8739352640545145E-2</v>
      </c>
      <c r="M17" s="180">
        <v>0.13688212927756654</v>
      </c>
    </row>
    <row r="18" spans="1:13" x14ac:dyDescent="0.25">
      <c r="A18" s="26" t="s">
        <v>10</v>
      </c>
      <c r="B18" s="28">
        <v>422</v>
      </c>
      <c r="C18" s="28">
        <v>340</v>
      </c>
      <c r="D18" s="28">
        <v>384</v>
      </c>
      <c r="E18" s="28">
        <v>392</v>
      </c>
      <c r="F18" s="28">
        <v>414</v>
      </c>
      <c r="G18" s="28">
        <v>303</v>
      </c>
      <c r="H18" s="28">
        <v>226</v>
      </c>
      <c r="I18" s="28">
        <v>233</v>
      </c>
      <c r="J18" s="28">
        <v>336</v>
      </c>
      <c r="K18" s="28">
        <v>305</v>
      </c>
      <c r="L18" s="180">
        <v>-9.2261904761904767E-2</v>
      </c>
      <c r="M18" s="180">
        <v>-0.2772511848341232</v>
      </c>
    </row>
    <row r="19" spans="1:13" x14ac:dyDescent="0.25">
      <c r="A19" s="26" t="s">
        <v>27</v>
      </c>
      <c r="B19" s="28">
        <v>266</v>
      </c>
      <c r="C19" s="28">
        <v>300</v>
      </c>
      <c r="D19" s="28">
        <v>336</v>
      </c>
      <c r="E19" s="28">
        <v>373</v>
      </c>
      <c r="F19" s="28">
        <v>385</v>
      </c>
      <c r="G19" s="28">
        <v>215</v>
      </c>
      <c r="H19" s="28">
        <v>202</v>
      </c>
      <c r="I19" s="28">
        <v>200</v>
      </c>
      <c r="J19" s="28">
        <v>183</v>
      </c>
      <c r="K19" s="28">
        <v>219</v>
      </c>
      <c r="L19" s="180">
        <v>0.19672131147540983</v>
      </c>
      <c r="M19" s="180">
        <v>-0.17669172932330826</v>
      </c>
    </row>
    <row r="20" spans="1:13" x14ac:dyDescent="0.25">
      <c r="A20" s="129" t="s">
        <v>26</v>
      </c>
      <c r="B20" s="133">
        <v>490</v>
      </c>
      <c r="C20" s="133">
        <v>490</v>
      </c>
      <c r="D20" s="133">
        <v>403</v>
      </c>
      <c r="E20" s="133">
        <v>402</v>
      </c>
      <c r="F20" s="133">
        <v>380</v>
      </c>
      <c r="G20" s="133">
        <v>334</v>
      </c>
      <c r="H20" s="133">
        <v>275</v>
      </c>
      <c r="I20" s="133">
        <v>340</v>
      </c>
      <c r="J20" s="133">
        <v>697</v>
      </c>
      <c r="K20" s="133">
        <v>602</v>
      </c>
      <c r="L20" s="179">
        <v>-0.13629842180774748</v>
      </c>
      <c r="M20" s="179">
        <v>0.22857142857142856</v>
      </c>
    </row>
    <row r="21" spans="1:13" x14ac:dyDescent="0.25">
      <c r="A21" s="26" t="s">
        <v>109</v>
      </c>
      <c r="B21" s="28">
        <v>490</v>
      </c>
      <c r="C21" s="28">
        <v>490</v>
      </c>
      <c r="D21" s="28">
        <v>403</v>
      </c>
      <c r="E21" s="28">
        <v>402</v>
      </c>
      <c r="F21" s="28">
        <v>380</v>
      </c>
      <c r="G21" s="28">
        <v>334</v>
      </c>
      <c r="H21" s="28">
        <v>275</v>
      </c>
      <c r="I21" s="28">
        <v>340</v>
      </c>
      <c r="J21" s="28">
        <v>697</v>
      </c>
      <c r="K21" s="28">
        <v>602</v>
      </c>
      <c r="L21" s="180">
        <v>-0.13629842180774748</v>
      </c>
      <c r="M21" s="180">
        <v>0.22857142857142856</v>
      </c>
    </row>
    <row r="22" spans="1:13" x14ac:dyDescent="0.25">
      <c r="A22" s="129" t="s">
        <v>8</v>
      </c>
      <c r="B22" s="133">
        <v>17284</v>
      </c>
      <c r="C22" s="133">
        <v>18498</v>
      </c>
      <c r="D22" s="133">
        <v>18338</v>
      </c>
      <c r="E22" s="133">
        <v>17688</v>
      </c>
      <c r="F22" s="133">
        <v>18366</v>
      </c>
      <c r="G22" s="133">
        <v>19370</v>
      </c>
      <c r="H22" s="133">
        <v>17212</v>
      </c>
      <c r="I22" s="133">
        <v>17695</v>
      </c>
      <c r="J22" s="133">
        <v>20120</v>
      </c>
      <c r="K22" s="133">
        <v>20450</v>
      </c>
      <c r="L22" s="179">
        <v>1.6401590457256462E-2</v>
      </c>
      <c r="M22" s="179">
        <v>0.18317519092802592</v>
      </c>
    </row>
    <row r="23" spans="1:13" x14ac:dyDescent="0.25">
      <c r="A23" s="26" t="s">
        <v>25</v>
      </c>
      <c r="B23" s="28">
        <v>3337</v>
      </c>
      <c r="C23" s="28">
        <v>4104</v>
      </c>
      <c r="D23" s="28">
        <v>3805</v>
      </c>
      <c r="E23" s="28">
        <v>4151</v>
      </c>
      <c r="F23" s="28">
        <v>4114</v>
      </c>
      <c r="G23" s="28">
        <v>3971</v>
      </c>
      <c r="H23" s="28">
        <v>2923</v>
      </c>
      <c r="I23" s="28">
        <v>3423</v>
      </c>
      <c r="J23" s="28">
        <v>3990</v>
      </c>
      <c r="K23" s="28">
        <v>4214</v>
      </c>
      <c r="L23" s="128">
        <v>5.6140350877192984E-2</v>
      </c>
      <c r="M23" s="128">
        <v>0.26281090800119866</v>
      </c>
    </row>
    <row r="24" spans="1:13" x14ac:dyDescent="0.25">
      <c r="A24" s="26" t="s">
        <v>88</v>
      </c>
      <c r="B24" s="28">
        <v>3459</v>
      </c>
      <c r="C24" s="28">
        <v>3411</v>
      </c>
      <c r="D24" s="28">
        <v>2950</v>
      </c>
      <c r="E24" s="28">
        <v>2978</v>
      </c>
      <c r="F24" s="28">
        <v>2864</v>
      </c>
      <c r="G24" s="28">
        <v>3041</v>
      </c>
      <c r="H24" s="28">
        <v>2305</v>
      </c>
      <c r="I24" s="28">
        <v>2301</v>
      </c>
      <c r="J24" s="28">
        <v>2097</v>
      </c>
      <c r="K24" s="28">
        <v>1929</v>
      </c>
      <c r="L24" s="128">
        <v>-8.0114449213161659E-2</v>
      </c>
      <c r="M24" s="128">
        <v>-0.44232437120555074</v>
      </c>
    </row>
    <row r="25" spans="1:13" x14ac:dyDescent="0.25">
      <c r="A25" s="26" t="s">
        <v>86</v>
      </c>
      <c r="B25" s="28">
        <v>1027</v>
      </c>
      <c r="C25" s="28">
        <v>766</v>
      </c>
      <c r="D25" s="28">
        <v>1092</v>
      </c>
      <c r="E25" s="28">
        <v>923</v>
      </c>
      <c r="F25" s="28">
        <v>1168</v>
      </c>
      <c r="G25" s="28">
        <v>1316</v>
      </c>
      <c r="H25" s="28">
        <v>1119</v>
      </c>
      <c r="I25" s="28">
        <v>1122</v>
      </c>
      <c r="J25" s="28">
        <v>1080</v>
      </c>
      <c r="K25" s="28">
        <v>978</v>
      </c>
      <c r="L25" s="128">
        <v>-9.4444444444444442E-2</v>
      </c>
      <c r="M25" s="128">
        <v>-4.7711781888997079E-2</v>
      </c>
    </row>
    <row r="26" spans="1:13" x14ac:dyDescent="0.25">
      <c r="A26" s="26" t="s">
        <v>85</v>
      </c>
      <c r="B26" s="28">
        <v>2126</v>
      </c>
      <c r="C26" s="28">
        <v>2049</v>
      </c>
      <c r="D26" s="28">
        <v>2091</v>
      </c>
      <c r="E26" s="28">
        <v>1504</v>
      </c>
      <c r="F26" s="28">
        <v>1651</v>
      </c>
      <c r="G26" s="28">
        <v>1597</v>
      </c>
      <c r="H26" s="28">
        <v>1798</v>
      </c>
      <c r="I26" s="28">
        <v>1807</v>
      </c>
      <c r="J26" s="28">
        <v>2178</v>
      </c>
      <c r="K26" s="28">
        <v>1889</v>
      </c>
      <c r="L26" s="128">
        <v>-0.13269054178145087</v>
      </c>
      <c r="M26" s="128">
        <v>-0.11147695202257761</v>
      </c>
    </row>
    <row r="27" spans="1:13" x14ac:dyDescent="0.25">
      <c r="A27" s="26" t="s">
        <v>23</v>
      </c>
      <c r="B27" s="28">
        <v>1918</v>
      </c>
      <c r="C27" s="28">
        <v>2287</v>
      </c>
      <c r="D27" s="28">
        <v>2356</v>
      </c>
      <c r="E27" s="28">
        <v>2450</v>
      </c>
      <c r="F27" s="28">
        <v>2809</v>
      </c>
      <c r="G27" s="28">
        <v>3209</v>
      </c>
      <c r="H27" s="28">
        <v>3076</v>
      </c>
      <c r="I27" s="28">
        <v>2860</v>
      </c>
      <c r="J27" s="28">
        <v>2711</v>
      </c>
      <c r="K27" s="28">
        <v>2782</v>
      </c>
      <c r="L27" s="128">
        <v>2.6189597934341571E-2</v>
      </c>
      <c r="M27" s="128">
        <v>0.45046923879040668</v>
      </c>
    </row>
    <row r="28" spans="1:13" x14ac:dyDescent="0.25">
      <c r="A28" s="26" t="s">
        <v>89</v>
      </c>
      <c r="B28" s="28">
        <v>2804</v>
      </c>
      <c r="C28" s="28">
        <v>3174</v>
      </c>
      <c r="D28" s="28">
        <v>3154</v>
      </c>
      <c r="E28" s="28">
        <v>2662</v>
      </c>
      <c r="F28" s="28">
        <v>2675</v>
      </c>
      <c r="G28" s="28">
        <v>3093</v>
      </c>
      <c r="H28" s="28">
        <v>3155</v>
      </c>
      <c r="I28" s="28">
        <v>2933</v>
      </c>
      <c r="J28" s="28">
        <v>3319</v>
      </c>
      <c r="K28" s="28">
        <v>3717</v>
      </c>
      <c r="L28" s="128">
        <v>0.11991563724013257</v>
      </c>
      <c r="M28" s="128">
        <v>0.32560627674750359</v>
      </c>
    </row>
    <row r="29" spans="1:13" x14ac:dyDescent="0.25">
      <c r="A29" s="26" t="s">
        <v>20</v>
      </c>
      <c r="B29" s="28">
        <v>2613</v>
      </c>
      <c r="C29" s="28">
        <v>2707</v>
      </c>
      <c r="D29" s="28">
        <v>2890</v>
      </c>
      <c r="E29" s="28">
        <v>3020</v>
      </c>
      <c r="F29" s="28">
        <v>3085</v>
      </c>
      <c r="G29" s="28">
        <v>3143</v>
      </c>
      <c r="H29" s="28">
        <v>2836</v>
      </c>
      <c r="I29" s="28">
        <v>3249</v>
      </c>
      <c r="J29" s="28">
        <v>4745</v>
      </c>
      <c r="K29" s="28">
        <v>4941</v>
      </c>
      <c r="L29" s="128">
        <v>4.1306638566912537E-2</v>
      </c>
      <c r="M29" s="128">
        <v>0.89092996555683124</v>
      </c>
    </row>
    <row r="30" spans="1:13" x14ac:dyDescent="0.25">
      <c r="A30" s="129" t="s">
        <v>30</v>
      </c>
      <c r="B30" s="133">
        <v>38910</v>
      </c>
      <c r="C30" s="133">
        <v>40813</v>
      </c>
      <c r="D30" s="133">
        <v>40410</v>
      </c>
      <c r="E30" s="133">
        <v>40765</v>
      </c>
      <c r="F30" s="133">
        <v>41910</v>
      </c>
      <c r="G30" s="133">
        <v>42762</v>
      </c>
      <c r="H30" s="133">
        <v>39447</v>
      </c>
      <c r="I30" s="133">
        <v>39648</v>
      </c>
      <c r="J30" s="133">
        <v>45057</v>
      </c>
      <c r="K30" s="133">
        <v>43284</v>
      </c>
      <c r="L30" s="179">
        <v>-3.9350156468473264E-2</v>
      </c>
      <c r="M30" s="179">
        <v>0.11241326137239784</v>
      </c>
    </row>
    <row r="33" spans="2:2" x14ac:dyDescent="0.25">
      <c r="B33" s="1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C3971-DD01-4FC4-9863-C972F29E046E}">
  <sheetPr>
    <tabColor rgb="FF00B050"/>
  </sheetPr>
  <dimension ref="A2:M33"/>
  <sheetViews>
    <sheetView workbookViewId="0">
      <selection sqref="A1:XFD33"/>
    </sheetView>
  </sheetViews>
  <sheetFormatPr defaultRowHeight="15" x14ac:dyDescent="0.25"/>
  <cols>
    <col min="1" max="1" width="36.28515625" customWidth="1"/>
    <col min="2" max="11" width="9.5703125" customWidth="1"/>
    <col min="12" max="12" width="11.85546875" customWidth="1"/>
    <col min="13" max="13" width="12.140625" customWidth="1"/>
  </cols>
  <sheetData>
    <row r="2" spans="1:13" x14ac:dyDescent="0.25">
      <c r="A2" s="1" t="s">
        <v>165</v>
      </c>
    </row>
    <row r="3" spans="1:13" ht="30" x14ac:dyDescent="0.25">
      <c r="A3" s="25" t="s">
        <v>65</v>
      </c>
      <c r="B3" s="164" t="s">
        <v>0</v>
      </c>
      <c r="C3" s="164" t="s">
        <v>1</v>
      </c>
      <c r="D3" s="164" t="s">
        <v>2</v>
      </c>
      <c r="E3" s="164" t="s">
        <v>104</v>
      </c>
      <c r="F3" s="164" t="s">
        <v>105</v>
      </c>
      <c r="G3" s="164" t="s">
        <v>106</v>
      </c>
      <c r="H3" s="164" t="s">
        <v>28</v>
      </c>
      <c r="I3" s="164" t="s">
        <v>110</v>
      </c>
      <c r="J3" s="164" t="s">
        <v>111</v>
      </c>
      <c r="K3" s="164" t="s">
        <v>177</v>
      </c>
      <c r="L3" s="142" t="s">
        <v>175</v>
      </c>
      <c r="M3" s="142" t="s">
        <v>176</v>
      </c>
    </row>
    <row r="4" spans="1:13" x14ac:dyDescent="0.25">
      <c r="A4" s="129" t="s">
        <v>64</v>
      </c>
      <c r="B4" s="143">
        <v>95871</v>
      </c>
      <c r="C4" s="143">
        <v>101957</v>
      </c>
      <c r="D4" s="143">
        <v>105938</v>
      </c>
      <c r="E4" s="143">
        <v>111986</v>
      </c>
      <c r="F4" s="143">
        <v>117956</v>
      </c>
      <c r="G4" s="143">
        <v>121316</v>
      </c>
      <c r="H4" s="143">
        <v>122476</v>
      </c>
      <c r="I4" s="143">
        <v>129003</v>
      </c>
      <c r="J4" s="143">
        <v>136390</v>
      </c>
      <c r="K4" s="143">
        <v>138489</v>
      </c>
      <c r="L4" s="179">
        <v>1.5389691326343574E-2</v>
      </c>
      <c r="M4" s="179">
        <v>0.44453484369621676</v>
      </c>
    </row>
    <row r="5" spans="1:13" x14ac:dyDescent="0.25">
      <c r="A5" s="26" t="s">
        <v>15</v>
      </c>
      <c r="B5" s="28">
        <v>9271</v>
      </c>
      <c r="C5" s="28">
        <v>9937</v>
      </c>
      <c r="D5" s="28">
        <v>10534</v>
      </c>
      <c r="E5" s="28">
        <v>10912</v>
      </c>
      <c r="F5" s="28">
        <v>11505</v>
      </c>
      <c r="G5" s="28">
        <v>12458</v>
      </c>
      <c r="H5" s="28">
        <v>12597</v>
      </c>
      <c r="I5" s="28">
        <v>13253</v>
      </c>
      <c r="J5" s="28">
        <v>13866</v>
      </c>
      <c r="K5" s="28">
        <v>13688</v>
      </c>
      <c r="L5" s="180">
        <v>-1.2837155632482332E-2</v>
      </c>
      <c r="M5" s="180">
        <v>0.47643188437061806</v>
      </c>
    </row>
    <row r="6" spans="1:13" x14ac:dyDescent="0.25">
      <c r="A6" s="26" t="s">
        <v>12</v>
      </c>
      <c r="B6" s="28">
        <v>2649</v>
      </c>
      <c r="C6" s="28">
        <v>2869</v>
      </c>
      <c r="D6" s="28">
        <v>3020</v>
      </c>
      <c r="E6" s="28">
        <v>3221</v>
      </c>
      <c r="F6" s="28">
        <v>3406</v>
      </c>
      <c r="G6" s="28">
        <v>3452</v>
      </c>
      <c r="H6" s="28">
        <v>3978</v>
      </c>
      <c r="I6" s="28">
        <v>4194</v>
      </c>
      <c r="J6" s="28">
        <v>4025</v>
      </c>
      <c r="K6" s="28">
        <v>4097</v>
      </c>
      <c r="L6" s="180">
        <v>1.7888198757763974E-2</v>
      </c>
      <c r="M6" s="180">
        <v>0.54662136655341642</v>
      </c>
    </row>
    <row r="7" spans="1:13" x14ac:dyDescent="0.25">
      <c r="A7" s="26" t="s">
        <v>83</v>
      </c>
      <c r="B7" s="28">
        <v>3050</v>
      </c>
      <c r="C7" s="28">
        <v>3110</v>
      </c>
      <c r="D7" s="28">
        <v>3180</v>
      </c>
      <c r="E7" s="28">
        <v>3288</v>
      </c>
      <c r="F7" s="28">
        <v>3512</v>
      </c>
      <c r="G7" s="28">
        <v>3627</v>
      </c>
      <c r="H7" s="28">
        <v>3783</v>
      </c>
      <c r="I7" s="28">
        <v>3644</v>
      </c>
      <c r="J7" s="28">
        <v>3924</v>
      </c>
      <c r="K7" s="28">
        <v>3885</v>
      </c>
      <c r="L7" s="180">
        <v>-9.9388379204892966E-3</v>
      </c>
      <c r="M7" s="180">
        <v>0.27377049180327867</v>
      </c>
    </row>
    <row r="8" spans="1:13" x14ac:dyDescent="0.25">
      <c r="A8" s="26" t="s">
        <v>87</v>
      </c>
      <c r="B8" s="28">
        <v>3553</v>
      </c>
      <c r="C8" s="28">
        <v>3665</v>
      </c>
      <c r="D8" s="28">
        <v>3774</v>
      </c>
      <c r="E8" s="28">
        <v>4005</v>
      </c>
      <c r="F8" s="28">
        <v>4005</v>
      </c>
      <c r="G8" s="28">
        <v>4060</v>
      </c>
      <c r="H8" s="28">
        <v>4270</v>
      </c>
      <c r="I8" s="28">
        <v>4657</v>
      </c>
      <c r="J8" s="28">
        <v>4928</v>
      </c>
      <c r="K8" s="28">
        <v>4770</v>
      </c>
      <c r="L8" s="180">
        <v>-3.2061688311688312E-2</v>
      </c>
      <c r="M8" s="180">
        <v>0.34252744159864901</v>
      </c>
    </row>
    <row r="9" spans="1:13" x14ac:dyDescent="0.25">
      <c r="A9" s="26" t="s">
        <v>95</v>
      </c>
      <c r="B9" s="28">
        <v>9990</v>
      </c>
      <c r="C9" s="28">
        <v>11765</v>
      </c>
      <c r="D9" s="28">
        <v>12944</v>
      </c>
      <c r="E9" s="28">
        <v>14516</v>
      </c>
      <c r="F9" s="28">
        <v>16460</v>
      </c>
      <c r="G9" s="28">
        <v>16901</v>
      </c>
      <c r="H9" s="28">
        <v>18921</v>
      </c>
      <c r="I9" s="28">
        <v>21331</v>
      </c>
      <c r="J9" s="28">
        <v>25516</v>
      </c>
      <c r="K9" s="28">
        <v>26602</v>
      </c>
      <c r="L9" s="180">
        <v>4.2561530020379372E-2</v>
      </c>
      <c r="M9" s="180">
        <v>1.6628628628628628</v>
      </c>
    </row>
    <row r="10" spans="1:13" x14ac:dyDescent="0.25">
      <c r="A10" s="26" t="s">
        <v>73</v>
      </c>
      <c r="B10" s="28">
        <v>36115</v>
      </c>
      <c r="C10" s="28">
        <v>37702</v>
      </c>
      <c r="D10" s="28">
        <v>38894</v>
      </c>
      <c r="E10" s="28">
        <v>40491</v>
      </c>
      <c r="F10" s="28">
        <v>41983</v>
      </c>
      <c r="G10" s="28">
        <v>42850</v>
      </c>
      <c r="H10" s="28">
        <v>42123</v>
      </c>
      <c r="I10" s="28">
        <v>43090</v>
      </c>
      <c r="J10" s="28">
        <v>44531</v>
      </c>
      <c r="K10" s="28">
        <v>45261</v>
      </c>
      <c r="L10" s="180">
        <v>1.6393074487435717E-2</v>
      </c>
      <c r="M10" s="180">
        <v>0.2532465734459366</v>
      </c>
    </row>
    <row r="11" spans="1:13" x14ac:dyDescent="0.25">
      <c r="A11" s="26" t="s">
        <v>14</v>
      </c>
      <c r="B11" s="28">
        <v>6932</v>
      </c>
      <c r="C11" s="28">
        <v>7453</v>
      </c>
      <c r="D11" s="28">
        <v>7419</v>
      </c>
      <c r="E11" s="28">
        <v>7734</v>
      </c>
      <c r="F11" s="28">
        <v>8178</v>
      </c>
      <c r="G11" s="28">
        <v>8320</v>
      </c>
      <c r="H11" s="28">
        <v>7836</v>
      </c>
      <c r="I11" s="28">
        <v>8449</v>
      </c>
      <c r="J11" s="28">
        <v>8706</v>
      </c>
      <c r="K11" s="28">
        <v>8799</v>
      </c>
      <c r="L11" s="180">
        <v>1.0682288077188146E-2</v>
      </c>
      <c r="M11" s="180">
        <v>0.26933064050778999</v>
      </c>
    </row>
    <row r="12" spans="1:13" x14ac:dyDescent="0.25">
      <c r="A12" s="26" t="s">
        <v>82</v>
      </c>
      <c r="B12" s="28">
        <v>417</v>
      </c>
      <c r="C12" s="28">
        <v>457</v>
      </c>
      <c r="D12" s="28">
        <v>533</v>
      </c>
      <c r="E12" s="28">
        <v>570</v>
      </c>
      <c r="F12" s="28">
        <v>536</v>
      </c>
      <c r="G12" s="28">
        <v>674</v>
      </c>
      <c r="H12" s="28">
        <v>627</v>
      </c>
      <c r="I12" s="28">
        <v>803</v>
      </c>
      <c r="J12" s="28">
        <v>927</v>
      </c>
      <c r="K12" s="28">
        <v>1029</v>
      </c>
      <c r="L12" s="180">
        <v>0.11003236245954692</v>
      </c>
      <c r="M12" s="180">
        <v>1.4676258992805755</v>
      </c>
    </row>
    <row r="13" spans="1:13" x14ac:dyDescent="0.25">
      <c r="A13" s="26" t="s">
        <v>18</v>
      </c>
      <c r="B13" s="28">
        <v>3976</v>
      </c>
      <c r="C13" s="28">
        <v>4268</v>
      </c>
      <c r="D13" s="28">
        <v>4407</v>
      </c>
      <c r="E13" s="28">
        <v>4790</v>
      </c>
      <c r="F13" s="28">
        <v>5214</v>
      </c>
      <c r="G13" s="28">
        <v>5541</v>
      </c>
      <c r="H13" s="28">
        <v>5302</v>
      </c>
      <c r="I13" s="28">
        <v>5991</v>
      </c>
      <c r="J13" s="28">
        <v>6231</v>
      </c>
      <c r="K13" s="28">
        <v>6315</v>
      </c>
      <c r="L13" s="180">
        <v>1.3480982185844969E-2</v>
      </c>
      <c r="M13" s="180">
        <v>0.58827967806841042</v>
      </c>
    </row>
    <row r="14" spans="1:13" x14ac:dyDescent="0.25">
      <c r="A14" s="26" t="s">
        <v>81</v>
      </c>
      <c r="B14" s="28">
        <v>4710</v>
      </c>
      <c r="C14" s="28">
        <v>5153</v>
      </c>
      <c r="D14" s="28">
        <v>5626</v>
      </c>
      <c r="E14" s="28">
        <v>6058</v>
      </c>
      <c r="F14" s="28">
        <v>6229</v>
      </c>
      <c r="G14" s="28">
        <v>6298</v>
      </c>
      <c r="H14" s="28">
        <v>6542</v>
      </c>
      <c r="I14" s="28">
        <v>6685</v>
      </c>
      <c r="J14" s="28">
        <v>6485</v>
      </c>
      <c r="K14" s="28">
        <v>6580</v>
      </c>
      <c r="L14" s="180">
        <v>1.4649190439475714E-2</v>
      </c>
      <c r="M14" s="180">
        <v>0.39702760084925692</v>
      </c>
    </row>
    <row r="15" spans="1:13" x14ac:dyDescent="0.25">
      <c r="A15" s="26" t="s">
        <v>21</v>
      </c>
      <c r="B15" s="28">
        <v>4327</v>
      </c>
      <c r="C15" s="28">
        <v>4222</v>
      </c>
      <c r="D15" s="28">
        <v>3822</v>
      </c>
      <c r="E15" s="28">
        <v>3975</v>
      </c>
      <c r="F15" s="28">
        <v>3888</v>
      </c>
      <c r="G15" s="28">
        <v>3734</v>
      </c>
      <c r="H15" s="28">
        <v>3480</v>
      </c>
      <c r="I15" s="28">
        <v>3573</v>
      </c>
      <c r="J15" s="28">
        <v>3582</v>
      </c>
      <c r="K15" s="28">
        <v>3532</v>
      </c>
      <c r="L15" s="180">
        <v>-1.3958682300390842E-2</v>
      </c>
      <c r="M15" s="180">
        <v>-0.18373006702103073</v>
      </c>
    </row>
    <row r="16" spans="1:13" x14ac:dyDescent="0.25">
      <c r="A16" s="26" t="s">
        <v>11</v>
      </c>
      <c r="B16" s="28">
        <v>3192</v>
      </c>
      <c r="C16" s="28">
        <v>3277</v>
      </c>
      <c r="D16" s="28">
        <v>3348</v>
      </c>
      <c r="E16" s="28">
        <v>3585</v>
      </c>
      <c r="F16" s="28">
        <v>3726</v>
      </c>
      <c r="G16" s="28">
        <v>3822</v>
      </c>
      <c r="H16" s="28">
        <v>3844</v>
      </c>
      <c r="I16" s="28">
        <v>4027</v>
      </c>
      <c r="J16" s="28">
        <v>4200</v>
      </c>
      <c r="K16" s="28">
        <v>4193</v>
      </c>
      <c r="L16" s="180">
        <v>-1.6666666666666668E-3</v>
      </c>
      <c r="M16" s="180">
        <v>0.31359649122807015</v>
      </c>
    </row>
    <row r="17" spans="1:13" x14ac:dyDescent="0.25">
      <c r="A17" s="26" t="s">
        <v>84</v>
      </c>
      <c r="B17" s="28">
        <v>2645</v>
      </c>
      <c r="C17" s="28">
        <v>2732</v>
      </c>
      <c r="D17" s="28">
        <v>2767</v>
      </c>
      <c r="E17" s="28">
        <v>2855</v>
      </c>
      <c r="F17" s="28">
        <v>2854</v>
      </c>
      <c r="G17" s="28">
        <v>2897</v>
      </c>
      <c r="H17" s="28">
        <v>2687</v>
      </c>
      <c r="I17" s="28">
        <v>2605</v>
      </c>
      <c r="J17" s="28">
        <v>2623</v>
      </c>
      <c r="K17" s="28">
        <v>2738</v>
      </c>
      <c r="L17" s="180">
        <v>4.3842927945101029E-2</v>
      </c>
      <c r="M17" s="180">
        <v>3.5160680529300568E-2</v>
      </c>
    </row>
    <row r="18" spans="1:13" x14ac:dyDescent="0.25">
      <c r="A18" s="26" t="s">
        <v>10</v>
      </c>
      <c r="B18" s="28">
        <v>1037</v>
      </c>
      <c r="C18" s="28">
        <v>1177</v>
      </c>
      <c r="D18" s="28">
        <v>1249</v>
      </c>
      <c r="E18" s="28">
        <v>1347</v>
      </c>
      <c r="F18" s="28">
        <v>1517</v>
      </c>
      <c r="G18" s="28">
        <v>1620</v>
      </c>
      <c r="H18" s="28">
        <v>1447</v>
      </c>
      <c r="I18" s="28">
        <v>1644</v>
      </c>
      <c r="J18" s="28">
        <v>1713</v>
      </c>
      <c r="K18" s="28">
        <v>1838</v>
      </c>
      <c r="L18" s="180">
        <v>7.2971395213076468E-2</v>
      </c>
      <c r="M18" s="180">
        <v>0.77242044358727102</v>
      </c>
    </row>
    <row r="19" spans="1:13" x14ac:dyDescent="0.25">
      <c r="A19" s="26" t="s">
        <v>27</v>
      </c>
      <c r="B19" s="28">
        <v>4007</v>
      </c>
      <c r="C19" s="28">
        <v>4170</v>
      </c>
      <c r="D19" s="28">
        <v>4421</v>
      </c>
      <c r="E19" s="28">
        <v>4639</v>
      </c>
      <c r="F19" s="28">
        <v>4943</v>
      </c>
      <c r="G19" s="28">
        <v>5062</v>
      </c>
      <c r="H19" s="28">
        <v>5039</v>
      </c>
      <c r="I19" s="28">
        <v>5057</v>
      </c>
      <c r="J19" s="28">
        <v>5133</v>
      </c>
      <c r="K19" s="28">
        <v>5162</v>
      </c>
      <c r="L19" s="180">
        <v>5.6497175141242938E-3</v>
      </c>
      <c r="M19" s="180">
        <v>0.28824557025205888</v>
      </c>
    </row>
    <row r="20" spans="1:13" x14ac:dyDescent="0.25">
      <c r="A20" s="129" t="s">
        <v>26</v>
      </c>
      <c r="B20" s="143">
        <v>3180</v>
      </c>
      <c r="C20" s="143">
        <v>3286</v>
      </c>
      <c r="D20" s="143">
        <v>3187</v>
      </c>
      <c r="E20" s="143">
        <v>3413</v>
      </c>
      <c r="F20" s="143">
        <v>3584</v>
      </c>
      <c r="G20" s="143">
        <v>3387</v>
      </c>
      <c r="H20" s="143">
        <v>3335</v>
      </c>
      <c r="I20" s="143">
        <v>3629</v>
      </c>
      <c r="J20" s="143">
        <v>3778</v>
      </c>
      <c r="K20" s="143">
        <v>4080</v>
      </c>
      <c r="L20" s="179">
        <v>7.9936474325039697E-2</v>
      </c>
      <c r="M20" s="179">
        <v>0.28301886792452829</v>
      </c>
    </row>
    <row r="21" spans="1:13" x14ac:dyDescent="0.25">
      <c r="A21" s="26" t="s">
        <v>109</v>
      </c>
      <c r="B21" s="28">
        <v>3180</v>
      </c>
      <c r="C21" s="28">
        <v>3286</v>
      </c>
      <c r="D21" s="28">
        <v>3187</v>
      </c>
      <c r="E21" s="28">
        <v>3413</v>
      </c>
      <c r="F21" s="28">
        <v>3584</v>
      </c>
      <c r="G21" s="28">
        <v>3387</v>
      </c>
      <c r="H21" s="28">
        <v>3335</v>
      </c>
      <c r="I21" s="28">
        <v>3629</v>
      </c>
      <c r="J21" s="28">
        <v>3778</v>
      </c>
      <c r="K21" s="28">
        <v>4080</v>
      </c>
      <c r="L21" s="180">
        <v>7.9936474325039697E-2</v>
      </c>
      <c r="M21" s="180">
        <v>0.28301886792452829</v>
      </c>
    </row>
    <row r="22" spans="1:13" x14ac:dyDescent="0.25">
      <c r="A22" s="129" t="s">
        <v>8</v>
      </c>
      <c r="B22" s="143">
        <v>50000</v>
      </c>
      <c r="C22" s="143">
        <v>54070</v>
      </c>
      <c r="D22" s="143">
        <v>55964</v>
      </c>
      <c r="E22" s="143">
        <v>59755</v>
      </c>
      <c r="F22" s="143">
        <v>60938</v>
      </c>
      <c r="G22" s="143">
        <v>64906</v>
      </c>
      <c r="H22" s="143">
        <v>62957</v>
      </c>
      <c r="I22" s="143">
        <v>68553</v>
      </c>
      <c r="J22" s="143">
        <v>76114</v>
      </c>
      <c r="K22" s="143">
        <v>78347</v>
      </c>
      <c r="L22" s="179">
        <v>2.9337572588485693E-2</v>
      </c>
      <c r="M22" s="179">
        <v>0.56694</v>
      </c>
    </row>
    <row r="23" spans="1:13" x14ac:dyDescent="0.25">
      <c r="A23" s="26" t="s">
        <v>25</v>
      </c>
      <c r="B23" s="28">
        <v>17251</v>
      </c>
      <c r="C23" s="28">
        <v>19337</v>
      </c>
      <c r="D23" s="28">
        <v>19955</v>
      </c>
      <c r="E23" s="28">
        <v>21176</v>
      </c>
      <c r="F23" s="28">
        <v>21505</v>
      </c>
      <c r="G23" s="28">
        <v>22477</v>
      </c>
      <c r="H23" s="28">
        <v>21438</v>
      </c>
      <c r="I23" s="28">
        <v>24104</v>
      </c>
      <c r="J23" s="28">
        <v>26515</v>
      </c>
      <c r="K23" s="28">
        <v>27419</v>
      </c>
      <c r="L23" s="180">
        <v>3.4093909108052045E-2</v>
      </c>
      <c r="M23" s="180">
        <v>0.5894151063706452</v>
      </c>
    </row>
    <row r="24" spans="1:13" x14ac:dyDescent="0.25">
      <c r="A24" s="26" t="s">
        <v>88</v>
      </c>
      <c r="B24" s="28">
        <v>9373</v>
      </c>
      <c r="C24" s="28">
        <v>10159</v>
      </c>
      <c r="D24" s="28">
        <v>10585</v>
      </c>
      <c r="E24" s="28">
        <v>11444</v>
      </c>
      <c r="F24" s="28">
        <v>11689</v>
      </c>
      <c r="G24" s="28">
        <v>12446</v>
      </c>
      <c r="H24" s="28">
        <v>12626</v>
      </c>
      <c r="I24" s="28">
        <v>12825</v>
      </c>
      <c r="J24" s="28">
        <v>13457</v>
      </c>
      <c r="K24" s="28">
        <v>13486</v>
      </c>
      <c r="L24" s="180">
        <v>2.1550122612766591E-3</v>
      </c>
      <c r="M24" s="180">
        <v>0.4388136135708951</v>
      </c>
    </row>
    <row r="25" spans="1:13" x14ac:dyDescent="0.25">
      <c r="A25" s="26" t="s">
        <v>86</v>
      </c>
      <c r="B25" s="28">
        <v>38</v>
      </c>
      <c r="C25" s="28">
        <v>43</v>
      </c>
      <c r="D25" s="28">
        <v>51</v>
      </c>
      <c r="E25" s="28">
        <v>69</v>
      </c>
      <c r="F25" s="28">
        <v>96</v>
      </c>
      <c r="G25" s="28">
        <v>106</v>
      </c>
      <c r="H25" s="28">
        <v>116</v>
      </c>
      <c r="I25" s="28">
        <v>140</v>
      </c>
      <c r="J25" s="28">
        <v>200</v>
      </c>
      <c r="K25" s="28">
        <v>148</v>
      </c>
      <c r="L25" s="180">
        <v>-0.26</v>
      </c>
      <c r="M25" s="180">
        <v>2.8947368421052633</v>
      </c>
    </row>
    <row r="26" spans="1:13" x14ac:dyDescent="0.25">
      <c r="A26" s="26" t="s">
        <v>85</v>
      </c>
      <c r="B26" s="28">
        <v>907</v>
      </c>
      <c r="C26" s="28">
        <v>1052</v>
      </c>
      <c r="D26" s="28">
        <v>1140</v>
      </c>
      <c r="E26" s="28">
        <v>1301</v>
      </c>
      <c r="F26" s="28">
        <v>1416</v>
      </c>
      <c r="G26" s="28">
        <v>1625</v>
      </c>
      <c r="H26" s="28">
        <v>1782</v>
      </c>
      <c r="I26" s="28">
        <v>2402</v>
      </c>
      <c r="J26" s="28">
        <v>2631</v>
      </c>
      <c r="K26" s="28">
        <v>2822</v>
      </c>
      <c r="L26" s="180">
        <v>7.2595971113645005E-2</v>
      </c>
      <c r="M26" s="180">
        <v>2.1113561190738701</v>
      </c>
    </row>
    <row r="27" spans="1:13" x14ac:dyDescent="0.25">
      <c r="A27" s="26" t="s">
        <v>23</v>
      </c>
      <c r="B27" s="28">
        <v>3529</v>
      </c>
      <c r="C27" s="28">
        <v>3659</v>
      </c>
      <c r="D27" s="28">
        <v>4009</v>
      </c>
      <c r="E27" s="28">
        <v>4471</v>
      </c>
      <c r="F27" s="28">
        <v>4789</v>
      </c>
      <c r="G27" s="28">
        <v>4879</v>
      </c>
      <c r="H27" s="28">
        <v>4718</v>
      </c>
      <c r="I27" s="28">
        <v>4942</v>
      </c>
      <c r="J27" s="28">
        <v>5589</v>
      </c>
      <c r="K27" s="28">
        <v>5653</v>
      </c>
      <c r="L27" s="180">
        <v>1.1451064591161209E-2</v>
      </c>
      <c r="M27" s="180">
        <v>0.60187021819212239</v>
      </c>
    </row>
    <row r="28" spans="1:13" x14ac:dyDescent="0.25">
      <c r="A28" s="26" t="s">
        <v>89</v>
      </c>
      <c r="B28" s="28">
        <v>9263</v>
      </c>
      <c r="C28" s="28">
        <v>9713</v>
      </c>
      <c r="D28" s="28">
        <v>9656</v>
      </c>
      <c r="E28" s="28">
        <v>10174</v>
      </c>
      <c r="F28" s="28">
        <v>10351</v>
      </c>
      <c r="G28" s="28">
        <v>11556</v>
      </c>
      <c r="H28" s="28">
        <v>10957</v>
      </c>
      <c r="I28" s="28">
        <v>12142</v>
      </c>
      <c r="J28" s="28">
        <v>13671</v>
      </c>
      <c r="K28" s="28">
        <v>14245</v>
      </c>
      <c r="L28" s="180">
        <v>4.1986687147977472E-2</v>
      </c>
      <c r="M28" s="180">
        <v>0.53783871315988341</v>
      </c>
    </row>
    <row r="29" spans="1:13" x14ac:dyDescent="0.25">
      <c r="A29" s="26" t="s">
        <v>20</v>
      </c>
      <c r="B29" s="28">
        <v>9639</v>
      </c>
      <c r="C29" s="28">
        <v>10107</v>
      </c>
      <c r="D29" s="28">
        <v>10568</v>
      </c>
      <c r="E29" s="28">
        <v>11120</v>
      </c>
      <c r="F29" s="28">
        <v>11092</v>
      </c>
      <c r="G29" s="28">
        <v>11817</v>
      </c>
      <c r="H29" s="28">
        <v>11320</v>
      </c>
      <c r="I29" s="28">
        <v>11998</v>
      </c>
      <c r="J29" s="28">
        <v>14051</v>
      </c>
      <c r="K29" s="28">
        <v>14574</v>
      </c>
      <c r="L29" s="180">
        <v>3.7221550067610847E-2</v>
      </c>
      <c r="M29" s="180">
        <v>0.51198257080610021</v>
      </c>
    </row>
    <row r="30" spans="1:13" x14ac:dyDescent="0.25">
      <c r="A30" s="129" t="s">
        <v>30</v>
      </c>
      <c r="B30" s="139">
        <v>149051</v>
      </c>
      <c r="C30" s="139">
        <v>159313</v>
      </c>
      <c r="D30" s="139">
        <v>165089</v>
      </c>
      <c r="E30" s="139">
        <v>175154</v>
      </c>
      <c r="F30" s="139">
        <v>182478</v>
      </c>
      <c r="G30" s="139">
        <v>189609</v>
      </c>
      <c r="H30" s="139">
        <v>188768</v>
      </c>
      <c r="I30" s="139">
        <v>201185</v>
      </c>
      <c r="J30" s="139">
        <v>216282</v>
      </c>
      <c r="K30" s="139">
        <v>220916</v>
      </c>
      <c r="L30" s="179">
        <v>2.1425731221275928E-2</v>
      </c>
      <c r="M30" s="179">
        <v>0.48215040489496885</v>
      </c>
    </row>
    <row r="32" spans="1:13" x14ac:dyDescent="0.25">
      <c r="B32" s="12"/>
      <c r="K32" s="12"/>
    </row>
    <row r="33" spans="11:11" x14ac:dyDescent="0.25">
      <c r="K33" s="8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2C07-1F7A-4722-AE8C-BC88A3CA1FD0}">
  <sheetPr>
    <tabColor rgb="FF00B050"/>
  </sheetPr>
  <dimension ref="A2:M31"/>
  <sheetViews>
    <sheetView workbookViewId="0">
      <selection activeCell="N1" sqref="N1:N1048576"/>
    </sheetView>
  </sheetViews>
  <sheetFormatPr defaultRowHeight="15" x14ac:dyDescent="0.25"/>
  <cols>
    <col min="1" max="1" width="35.28515625" customWidth="1"/>
    <col min="2" max="2" width="11" customWidth="1"/>
    <col min="3" max="3" width="10.42578125" customWidth="1"/>
    <col min="4" max="4" width="10.140625" customWidth="1"/>
    <col min="5" max="5" width="9.28515625" customWidth="1"/>
    <col min="6" max="6" width="10.7109375" customWidth="1"/>
    <col min="7" max="7" width="8.7109375" customWidth="1"/>
    <col min="8" max="8" width="10.5703125" customWidth="1"/>
    <col min="9" max="9" width="10.140625" customWidth="1"/>
    <col min="10" max="10" width="10.5703125" customWidth="1"/>
    <col min="11" max="11" width="10.42578125" customWidth="1"/>
    <col min="12" max="12" width="11.140625" customWidth="1"/>
    <col min="13" max="13" width="12.7109375" customWidth="1"/>
  </cols>
  <sheetData>
    <row r="2" spans="1:13" x14ac:dyDescent="0.25">
      <c r="A2" s="2"/>
    </row>
    <row r="3" spans="1:13" x14ac:dyDescent="0.25">
      <c r="A3" s="1" t="s">
        <v>149</v>
      </c>
    </row>
    <row r="4" spans="1:13" ht="30" x14ac:dyDescent="0.25">
      <c r="A4" s="30" t="s">
        <v>71</v>
      </c>
      <c r="B4" s="142" t="s">
        <v>0</v>
      </c>
      <c r="C4" s="142" t="s">
        <v>1</v>
      </c>
      <c r="D4" s="142" t="s">
        <v>2</v>
      </c>
      <c r="E4" s="142" t="s">
        <v>104</v>
      </c>
      <c r="F4" s="142" t="s">
        <v>105</v>
      </c>
      <c r="G4" s="142" t="s">
        <v>106</v>
      </c>
      <c r="H4" s="142" t="s">
        <v>28</v>
      </c>
      <c r="I4" s="142" t="s">
        <v>110</v>
      </c>
      <c r="J4" s="142" t="s">
        <v>111</v>
      </c>
      <c r="K4" s="142" t="s">
        <v>177</v>
      </c>
      <c r="L4" s="142" t="s">
        <v>175</v>
      </c>
      <c r="M4" s="142" t="s">
        <v>175</v>
      </c>
    </row>
    <row r="5" spans="1:13" x14ac:dyDescent="0.25">
      <c r="A5" s="129" t="s">
        <v>64</v>
      </c>
      <c r="B5" s="133">
        <v>86146</v>
      </c>
      <c r="C5" s="133">
        <v>92367</v>
      </c>
      <c r="D5" s="133">
        <v>96154</v>
      </c>
      <c r="E5" s="133">
        <v>102025</v>
      </c>
      <c r="F5" s="133">
        <v>108051</v>
      </c>
      <c r="G5" s="133">
        <v>111358</v>
      </c>
      <c r="H5" s="133">
        <v>113323</v>
      </c>
      <c r="I5" s="133">
        <v>119859</v>
      </c>
      <c r="J5" s="133">
        <v>124655</v>
      </c>
      <c r="K5" s="133">
        <v>127629</v>
      </c>
      <c r="L5" s="179">
        <v>2.385784765954033E-2</v>
      </c>
      <c r="M5" s="179">
        <v>0.4815429619483203</v>
      </c>
    </row>
    <row r="6" spans="1:13" x14ac:dyDescent="0.25">
      <c r="A6" s="26" t="s">
        <v>15</v>
      </c>
      <c r="B6" s="28">
        <v>8611</v>
      </c>
      <c r="C6" s="28">
        <v>9079</v>
      </c>
      <c r="D6" s="28">
        <v>9792</v>
      </c>
      <c r="E6" s="28">
        <v>10184</v>
      </c>
      <c r="F6" s="28">
        <v>10806</v>
      </c>
      <c r="G6" s="28">
        <v>11721</v>
      </c>
      <c r="H6" s="28">
        <v>11867</v>
      </c>
      <c r="I6" s="28">
        <v>12463</v>
      </c>
      <c r="J6" s="28">
        <v>12875</v>
      </c>
      <c r="K6" s="28">
        <v>12859</v>
      </c>
      <c r="L6" s="180">
        <v>-1.2427184466019417E-3</v>
      </c>
      <c r="M6" s="180">
        <v>0.49332249448379978</v>
      </c>
    </row>
    <row r="7" spans="1:13" x14ac:dyDescent="0.25">
      <c r="A7" s="26" t="s">
        <v>12</v>
      </c>
      <c r="B7" s="28">
        <v>2219</v>
      </c>
      <c r="C7" s="28">
        <v>2408</v>
      </c>
      <c r="D7" s="28">
        <v>2530</v>
      </c>
      <c r="E7" s="28">
        <v>2771</v>
      </c>
      <c r="F7" s="28">
        <v>2941</v>
      </c>
      <c r="G7" s="28">
        <v>3008</v>
      </c>
      <c r="H7" s="28">
        <v>3530</v>
      </c>
      <c r="I7" s="28">
        <v>3675</v>
      </c>
      <c r="J7" s="28">
        <v>3547</v>
      </c>
      <c r="K7" s="28">
        <v>3664</v>
      </c>
      <c r="L7" s="180">
        <v>3.2985621652100366E-2</v>
      </c>
      <c r="M7" s="180">
        <v>0.65119423163587198</v>
      </c>
    </row>
    <row r="8" spans="1:13" x14ac:dyDescent="0.25">
      <c r="A8" s="26" t="s">
        <v>83</v>
      </c>
      <c r="B8" s="28">
        <v>2773</v>
      </c>
      <c r="C8" s="28">
        <v>2840</v>
      </c>
      <c r="D8" s="28">
        <v>2874</v>
      </c>
      <c r="E8" s="28">
        <v>2978</v>
      </c>
      <c r="F8" s="28">
        <v>3201</v>
      </c>
      <c r="G8" s="28">
        <v>3277</v>
      </c>
      <c r="H8" s="28">
        <v>3398</v>
      </c>
      <c r="I8" s="28">
        <v>3325</v>
      </c>
      <c r="J8" s="28">
        <v>3497</v>
      </c>
      <c r="K8" s="28">
        <v>3449</v>
      </c>
      <c r="L8" s="180">
        <v>-1.3726050900772091E-2</v>
      </c>
      <c r="M8" s="180">
        <v>0.2437793003966823</v>
      </c>
    </row>
    <row r="9" spans="1:13" x14ac:dyDescent="0.25">
      <c r="A9" s="26" t="s">
        <v>87</v>
      </c>
      <c r="B9" s="28">
        <v>3376</v>
      </c>
      <c r="C9" s="28">
        <v>3452</v>
      </c>
      <c r="D9" s="28">
        <v>3562</v>
      </c>
      <c r="E9" s="28">
        <v>3767</v>
      </c>
      <c r="F9" s="28">
        <v>3730</v>
      </c>
      <c r="G9" s="28">
        <v>3775</v>
      </c>
      <c r="H9" s="28">
        <v>3870</v>
      </c>
      <c r="I9" s="28">
        <v>4276</v>
      </c>
      <c r="J9" s="28">
        <v>4558</v>
      </c>
      <c r="K9" s="28">
        <v>4569</v>
      </c>
      <c r="L9" s="180">
        <v>2.4133391838525669E-3</v>
      </c>
      <c r="M9" s="180">
        <v>0.35337677725118483</v>
      </c>
    </row>
    <row r="10" spans="1:13" x14ac:dyDescent="0.25">
      <c r="A10" s="26" t="s">
        <v>95</v>
      </c>
      <c r="B10" s="28">
        <v>9274</v>
      </c>
      <c r="C10" s="28">
        <v>11252</v>
      </c>
      <c r="D10" s="28">
        <v>12519</v>
      </c>
      <c r="E10" s="28">
        <v>13986</v>
      </c>
      <c r="F10" s="28">
        <v>15959</v>
      </c>
      <c r="G10" s="28">
        <v>16067</v>
      </c>
      <c r="H10" s="28">
        <v>17982</v>
      </c>
      <c r="I10" s="28">
        <v>20441</v>
      </c>
      <c r="J10" s="28">
        <v>22747</v>
      </c>
      <c r="K10" s="28">
        <v>24009</v>
      </c>
      <c r="L10" s="180">
        <v>5.5479843495845609E-2</v>
      </c>
      <c r="M10" s="180">
        <v>1.5888505499245202</v>
      </c>
    </row>
    <row r="11" spans="1:13" x14ac:dyDescent="0.25">
      <c r="A11" s="26" t="s">
        <v>73</v>
      </c>
      <c r="B11" s="28">
        <v>31592</v>
      </c>
      <c r="C11" s="28">
        <v>33241</v>
      </c>
      <c r="D11" s="28">
        <v>34138</v>
      </c>
      <c r="E11" s="28">
        <v>35736</v>
      </c>
      <c r="F11" s="28">
        <v>37160</v>
      </c>
      <c r="G11" s="28">
        <v>38540</v>
      </c>
      <c r="H11" s="28">
        <v>38702</v>
      </c>
      <c r="I11" s="28">
        <v>39420</v>
      </c>
      <c r="J11" s="28">
        <v>40659</v>
      </c>
      <c r="K11" s="28">
        <v>41796</v>
      </c>
      <c r="L11" s="180">
        <v>2.7964288349442926E-2</v>
      </c>
      <c r="M11" s="180">
        <v>0.32299316282603191</v>
      </c>
    </row>
    <row r="12" spans="1:13" x14ac:dyDescent="0.25">
      <c r="A12" s="26" t="s">
        <v>14</v>
      </c>
      <c r="B12" s="28">
        <v>6518</v>
      </c>
      <c r="C12" s="28">
        <v>7017</v>
      </c>
      <c r="D12" s="28">
        <v>7025</v>
      </c>
      <c r="E12" s="28">
        <v>7320</v>
      </c>
      <c r="F12" s="28">
        <v>7739</v>
      </c>
      <c r="G12" s="28">
        <v>7879</v>
      </c>
      <c r="H12" s="28">
        <v>7294</v>
      </c>
      <c r="I12" s="28">
        <v>8071</v>
      </c>
      <c r="J12" s="28">
        <v>8363</v>
      </c>
      <c r="K12" s="28">
        <v>8435</v>
      </c>
      <c r="L12" s="180">
        <v>8.6093507114671768E-3</v>
      </c>
      <c r="M12" s="180">
        <v>0.29410862227677204</v>
      </c>
    </row>
    <row r="13" spans="1:13" x14ac:dyDescent="0.25">
      <c r="A13" s="26" t="s">
        <v>82</v>
      </c>
      <c r="B13" s="28">
        <v>386</v>
      </c>
      <c r="C13" s="28">
        <v>425</v>
      </c>
      <c r="D13" s="28">
        <v>477</v>
      </c>
      <c r="E13" s="28">
        <v>518</v>
      </c>
      <c r="F13" s="28">
        <v>497</v>
      </c>
      <c r="G13" s="28">
        <v>603</v>
      </c>
      <c r="H13" s="28">
        <v>570</v>
      </c>
      <c r="I13" s="28">
        <v>729</v>
      </c>
      <c r="J13" s="28">
        <v>781</v>
      </c>
      <c r="K13" s="28">
        <v>925</v>
      </c>
      <c r="L13" s="180">
        <v>0.18437900128040974</v>
      </c>
      <c r="M13" s="180">
        <v>1.3963730569948187</v>
      </c>
    </row>
    <row r="14" spans="1:13" x14ac:dyDescent="0.25">
      <c r="A14" s="26" t="s">
        <v>18</v>
      </c>
      <c r="B14" s="28">
        <v>3584</v>
      </c>
      <c r="C14" s="28">
        <v>3844</v>
      </c>
      <c r="D14" s="28">
        <v>3908</v>
      </c>
      <c r="E14" s="28">
        <v>4387</v>
      </c>
      <c r="F14" s="28">
        <v>4813</v>
      </c>
      <c r="G14" s="28">
        <v>4995</v>
      </c>
      <c r="H14" s="28">
        <v>4829</v>
      </c>
      <c r="I14" s="28">
        <v>5472</v>
      </c>
      <c r="J14" s="28">
        <v>5758</v>
      </c>
      <c r="K14" s="28">
        <v>5826</v>
      </c>
      <c r="L14" s="180">
        <v>1.1809656130600903E-2</v>
      </c>
      <c r="M14" s="180">
        <v>0.6255580357142857</v>
      </c>
    </row>
    <row r="15" spans="1:13" x14ac:dyDescent="0.25">
      <c r="A15" s="26" t="s">
        <v>81</v>
      </c>
      <c r="B15" s="28">
        <v>4168</v>
      </c>
      <c r="C15" s="28">
        <v>4682</v>
      </c>
      <c r="D15" s="28">
        <v>5151</v>
      </c>
      <c r="E15" s="28">
        <v>5574</v>
      </c>
      <c r="F15" s="28">
        <v>5804</v>
      </c>
      <c r="G15" s="28">
        <v>5791</v>
      </c>
      <c r="H15" s="28">
        <v>6132</v>
      </c>
      <c r="I15" s="28">
        <v>6352</v>
      </c>
      <c r="J15" s="28">
        <v>6143</v>
      </c>
      <c r="K15" s="28">
        <v>6196</v>
      </c>
      <c r="L15" s="180">
        <v>8.6277063324108737E-3</v>
      </c>
      <c r="M15" s="180">
        <v>0.48656429942418428</v>
      </c>
    </row>
    <row r="16" spans="1:13" x14ac:dyDescent="0.25">
      <c r="A16" s="26" t="s">
        <v>21</v>
      </c>
      <c r="B16" s="28">
        <v>3910</v>
      </c>
      <c r="C16" s="28">
        <v>3872</v>
      </c>
      <c r="D16" s="28">
        <v>3508</v>
      </c>
      <c r="E16" s="28">
        <v>3607</v>
      </c>
      <c r="F16" s="28">
        <v>3543</v>
      </c>
      <c r="G16" s="28">
        <v>3347</v>
      </c>
      <c r="H16" s="28">
        <v>3181</v>
      </c>
      <c r="I16" s="28">
        <v>3214</v>
      </c>
      <c r="J16" s="28">
        <v>3230</v>
      </c>
      <c r="K16" s="28">
        <v>3199</v>
      </c>
      <c r="L16" s="180">
        <v>-9.5975232198142416E-3</v>
      </c>
      <c r="M16" s="180">
        <v>-0.18184143222506394</v>
      </c>
    </row>
    <row r="17" spans="1:13" x14ac:dyDescent="0.25">
      <c r="A17" s="26" t="s">
        <v>11</v>
      </c>
      <c r="B17" s="28">
        <v>2895</v>
      </c>
      <c r="C17" s="28">
        <v>3058</v>
      </c>
      <c r="D17" s="28">
        <v>3130</v>
      </c>
      <c r="E17" s="28">
        <v>3338</v>
      </c>
      <c r="F17" s="28">
        <v>3498</v>
      </c>
      <c r="G17" s="28">
        <v>3604</v>
      </c>
      <c r="H17" s="28">
        <v>3635</v>
      </c>
      <c r="I17" s="28">
        <v>3821</v>
      </c>
      <c r="J17" s="28">
        <v>3948</v>
      </c>
      <c r="K17" s="28">
        <v>3918</v>
      </c>
      <c r="L17" s="180">
        <v>-7.5987841945288756E-3</v>
      </c>
      <c r="M17" s="180">
        <v>0.35336787564766842</v>
      </c>
    </row>
    <row r="18" spans="1:13" x14ac:dyDescent="0.25">
      <c r="A18" s="26" t="s">
        <v>84</v>
      </c>
      <c r="B18" s="28">
        <v>2127</v>
      </c>
      <c r="C18" s="28">
        <v>2239</v>
      </c>
      <c r="D18" s="28">
        <v>2287</v>
      </c>
      <c r="E18" s="28">
        <v>2333</v>
      </c>
      <c r="F18" s="28">
        <v>2343</v>
      </c>
      <c r="G18" s="28">
        <v>2352</v>
      </c>
      <c r="H18" s="28">
        <v>2094</v>
      </c>
      <c r="I18" s="28">
        <v>2193</v>
      </c>
      <c r="J18" s="28">
        <v>2045</v>
      </c>
      <c r="K18" s="28">
        <v>2147</v>
      </c>
      <c r="L18" s="180">
        <v>4.987775061124694E-2</v>
      </c>
      <c r="M18" s="180">
        <v>9.4029149036201215E-3</v>
      </c>
    </row>
    <row r="19" spans="1:13" x14ac:dyDescent="0.25">
      <c r="A19" s="26" t="s">
        <v>10</v>
      </c>
      <c r="B19" s="28">
        <v>952</v>
      </c>
      <c r="C19" s="28">
        <v>1075</v>
      </c>
      <c r="D19" s="28">
        <v>1144</v>
      </c>
      <c r="E19" s="28">
        <v>1241</v>
      </c>
      <c r="F19" s="28">
        <v>1440</v>
      </c>
      <c r="G19" s="28">
        <v>1537</v>
      </c>
      <c r="H19" s="28">
        <v>1388</v>
      </c>
      <c r="I19" s="28">
        <v>1510</v>
      </c>
      <c r="J19" s="28">
        <v>1547</v>
      </c>
      <c r="K19" s="28">
        <v>1673</v>
      </c>
      <c r="L19" s="180">
        <v>8.1447963800904979E-2</v>
      </c>
      <c r="M19" s="180">
        <v>0.75735294117647056</v>
      </c>
    </row>
    <row r="20" spans="1:13" x14ac:dyDescent="0.25">
      <c r="A20" s="26" t="s">
        <v>27</v>
      </c>
      <c r="B20" s="28">
        <v>3761</v>
      </c>
      <c r="C20" s="28">
        <v>3883</v>
      </c>
      <c r="D20" s="28">
        <v>4109</v>
      </c>
      <c r="E20" s="28">
        <v>4285</v>
      </c>
      <c r="F20" s="28">
        <v>4577</v>
      </c>
      <c r="G20" s="28">
        <v>4862</v>
      </c>
      <c r="H20" s="28">
        <v>4851</v>
      </c>
      <c r="I20" s="28">
        <v>4897</v>
      </c>
      <c r="J20" s="28">
        <v>4957</v>
      </c>
      <c r="K20" s="28">
        <v>4964</v>
      </c>
      <c r="L20" s="180">
        <v>1.4121444422029454E-3</v>
      </c>
      <c r="M20" s="180">
        <v>0.31986173889922892</v>
      </c>
    </row>
    <row r="21" spans="1:13" x14ac:dyDescent="0.25">
      <c r="A21" s="129" t="s">
        <v>26</v>
      </c>
      <c r="B21" s="133">
        <v>2692</v>
      </c>
      <c r="C21" s="133">
        <v>2797</v>
      </c>
      <c r="D21" s="133">
        <v>2784</v>
      </c>
      <c r="E21" s="133">
        <v>3012</v>
      </c>
      <c r="F21" s="133">
        <v>3205</v>
      </c>
      <c r="G21" s="133">
        <v>3056</v>
      </c>
      <c r="H21" s="133">
        <v>3063</v>
      </c>
      <c r="I21" s="133">
        <v>3290</v>
      </c>
      <c r="J21" s="133">
        <v>3198</v>
      </c>
      <c r="K21" s="133">
        <v>3537</v>
      </c>
      <c r="L21" s="179">
        <v>0.10600375234521577</v>
      </c>
      <c r="M21" s="179">
        <v>0.31389301634472511</v>
      </c>
    </row>
    <row r="22" spans="1:13" x14ac:dyDescent="0.25">
      <c r="A22" s="26" t="s">
        <v>109</v>
      </c>
      <c r="B22" s="28">
        <v>2692</v>
      </c>
      <c r="C22" s="28">
        <v>2797</v>
      </c>
      <c r="D22" s="28">
        <v>2784</v>
      </c>
      <c r="E22" s="28">
        <v>3012</v>
      </c>
      <c r="F22" s="28">
        <v>3205</v>
      </c>
      <c r="G22" s="28">
        <v>3056</v>
      </c>
      <c r="H22" s="28">
        <v>3063</v>
      </c>
      <c r="I22" s="28">
        <v>3290</v>
      </c>
      <c r="J22" s="28">
        <v>3198</v>
      </c>
      <c r="K22" s="28">
        <v>3537</v>
      </c>
      <c r="L22" s="180">
        <v>0.10600375234521577</v>
      </c>
      <c r="M22" s="180">
        <v>0.31389301634472511</v>
      </c>
    </row>
    <row r="23" spans="1:13" x14ac:dyDescent="0.25">
      <c r="A23" s="129" t="s">
        <v>8</v>
      </c>
      <c r="B23" s="133">
        <v>41211</v>
      </c>
      <c r="C23" s="133">
        <v>44311</v>
      </c>
      <c r="D23" s="133">
        <v>46853</v>
      </c>
      <c r="E23" s="133">
        <v>49973</v>
      </c>
      <c r="F23" s="133">
        <v>51773</v>
      </c>
      <c r="G23" s="133">
        <v>55352</v>
      </c>
      <c r="H23" s="133">
        <v>55251</v>
      </c>
      <c r="I23" s="133">
        <v>59470</v>
      </c>
      <c r="J23" s="133">
        <v>65008</v>
      </c>
      <c r="K23" s="133">
        <v>66683</v>
      </c>
      <c r="L23" s="179">
        <v>2.5766059561900072E-2</v>
      </c>
      <c r="M23" s="179">
        <v>0.61808740384848704</v>
      </c>
    </row>
    <row r="24" spans="1:13" x14ac:dyDescent="0.25">
      <c r="A24" s="26" t="s">
        <v>25</v>
      </c>
      <c r="B24" s="28">
        <v>14518</v>
      </c>
      <c r="C24" s="28">
        <v>15935</v>
      </c>
      <c r="D24" s="28">
        <v>16867</v>
      </c>
      <c r="E24" s="28">
        <v>17859</v>
      </c>
      <c r="F24" s="28">
        <v>18531</v>
      </c>
      <c r="G24" s="28">
        <v>19476</v>
      </c>
      <c r="H24" s="28">
        <v>19525</v>
      </c>
      <c r="I24" s="28">
        <v>21635</v>
      </c>
      <c r="J24" s="28">
        <v>23733</v>
      </c>
      <c r="K24" s="28">
        <v>24503</v>
      </c>
      <c r="L24" s="180">
        <v>3.2444275902751445E-2</v>
      </c>
      <c r="M24" s="180">
        <v>0.68776691004270563</v>
      </c>
    </row>
    <row r="25" spans="1:13" x14ac:dyDescent="0.25">
      <c r="A25" s="26" t="s">
        <v>88</v>
      </c>
      <c r="B25" s="28">
        <v>8020</v>
      </c>
      <c r="C25" s="28">
        <v>8786</v>
      </c>
      <c r="D25" s="28">
        <v>9375</v>
      </c>
      <c r="E25" s="28">
        <v>10149</v>
      </c>
      <c r="F25" s="28">
        <v>10474</v>
      </c>
      <c r="G25" s="28">
        <v>11181</v>
      </c>
      <c r="H25" s="28">
        <v>11422</v>
      </c>
      <c r="I25" s="28">
        <v>11443</v>
      </c>
      <c r="J25" s="28">
        <v>12283</v>
      </c>
      <c r="K25" s="28">
        <v>12321</v>
      </c>
      <c r="L25" s="180">
        <v>3.0937067491655134E-3</v>
      </c>
      <c r="M25" s="180">
        <v>0.53628428927680794</v>
      </c>
    </row>
    <row r="26" spans="1:13" x14ac:dyDescent="0.25">
      <c r="A26" s="26" t="s">
        <v>86</v>
      </c>
      <c r="B26" s="28">
        <v>30</v>
      </c>
      <c r="C26" s="28">
        <v>33</v>
      </c>
      <c r="D26" s="28">
        <v>39</v>
      </c>
      <c r="E26" s="28">
        <v>53</v>
      </c>
      <c r="F26" s="28">
        <v>77</v>
      </c>
      <c r="G26" s="28">
        <v>97</v>
      </c>
      <c r="H26" s="28">
        <v>109</v>
      </c>
      <c r="I26" s="28">
        <v>132</v>
      </c>
      <c r="J26" s="28">
        <v>186</v>
      </c>
      <c r="K26" s="28">
        <v>143</v>
      </c>
      <c r="L26" s="180">
        <v>-0.23118279569892472</v>
      </c>
      <c r="M26" s="180">
        <v>3.7666666666666666</v>
      </c>
    </row>
    <row r="27" spans="1:13" x14ac:dyDescent="0.25">
      <c r="A27" s="26" t="s">
        <v>85</v>
      </c>
      <c r="B27" s="28">
        <v>727</v>
      </c>
      <c r="C27" s="28">
        <v>873</v>
      </c>
      <c r="D27" s="28">
        <v>988</v>
      </c>
      <c r="E27" s="28">
        <v>1140</v>
      </c>
      <c r="F27" s="28">
        <v>1236</v>
      </c>
      <c r="G27" s="28">
        <v>1435</v>
      </c>
      <c r="H27" s="28">
        <v>1607</v>
      </c>
      <c r="I27" s="28">
        <v>2216</v>
      </c>
      <c r="J27" s="28">
        <v>2349</v>
      </c>
      <c r="K27" s="28">
        <v>2519</v>
      </c>
      <c r="L27" s="180">
        <v>7.237122179650915E-2</v>
      </c>
      <c r="M27" s="180">
        <v>2.4649243466299864</v>
      </c>
    </row>
    <row r="28" spans="1:13" x14ac:dyDescent="0.25">
      <c r="A28" s="26" t="s">
        <v>23</v>
      </c>
      <c r="B28" s="28">
        <v>3153</v>
      </c>
      <c r="C28" s="28">
        <v>3171</v>
      </c>
      <c r="D28" s="28">
        <v>3525</v>
      </c>
      <c r="E28" s="28">
        <v>3671</v>
      </c>
      <c r="F28" s="28">
        <v>3984</v>
      </c>
      <c r="G28" s="28">
        <v>4033</v>
      </c>
      <c r="H28" s="28">
        <v>3947</v>
      </c>
      <c r="I28" s="28">
        <v>4016</v>
      </c>
      <c r="J28" s="28">
        <v>4743</v>
      </c>
      <c r="K28" s="28">
        <v>4725</v>
      </c>
      <c r="L28" s="180">
        <v>-3.7950664136622392E-3</v>
      </c>
      <c r="M28" s="180">
        <v>0.49857278782112274</v>
      </c>
    </row>
    <row r="29" spans="1:13" x14ac:dyDescent="0.25">
      <c r="A29" s="26" t="s">
        <v>89</v>
      </c>
      <c r="B29" s="28">
        <v>7525</v>
      </c>
      <c r="C29" s="28">
        <v>7849</v>
      </c>
      <c r="D29" s="28">
        <v>8050</v>
      </c>
      <c r="E29" s="28">
        <v>8571</v>
      </c>
      <c r="F29" s="28">
        <v>8862</v>
      </c>
      <c r="G29" s="28">
        <v>9759</v>
      </c>
      <c r="H29" s="28">
        <v>9518</v>
      </c>
      <c r="I29" s="28">
        <v>10467</v>
      </c>
      <c r="J29" s="28">
        <v>11548</v>
      </c>
      <c r="K29" s="28">
        <v>11938</v>
      </c>
      <c r="L29" s="180">
        <v>3.3772081745756841E-2</v>
      </c>
      <c r="M29" s="180">
        <v>0.5864451827242525</v>
      </c>
    </row>
    <row r="30" spans="1:13" x14ac:dyDescent="0.25">
      <c r="A30" s="26" t="s">
        <v>20</v>
      </c>
      <c r="B30" s="28">
        <v>7238</v>
      </c>
      <c r="C30" s="28">
        <v>7664</v>
      </c>
      <c r="D30" s="28">
        <v>8009</v>
      </c>
      <c r="E30" s="28">
        <v>8530</v>
      </c>
      <c r="F30" s="28">
        <v>8609</v>
      </c>
      <c r="G30" s="28">
        <v>9371</v>
      </c>
      <c r="H30" s="28">
        <v>9123</v>
      </c>
      <c r="I30" s="28">
        <v>9561</v>
      </c>
      <c r="J30" s="28">
        <v>10166</v>
      </c>
      <c r="K30" s="28">
        <v>10534</v>
      </c>
      <c r="L30" s="180">
        <v>3.6199095022624438E-2</v>
      </c>
      <c r="M30" s="180">
        <v>0.45537441282122132</v>
      </c>
    </row>
    <row r="31" spans="1:13" x14ac:dyDescent="0.25">
      <c r="A31" s="129" t="s">
        <v>30</v>
      </c>
      <c r="B31" s="133">
        <v>130049</v>
      </c>
      <c r="C31" s="133">
        <v>139475</v>
      </c>
      <c r="D31" s="133">
        <v>145791</v>
      </c>
      <c r="E31" s="133">
        <v>155010</v>
      </c>
      <c r="F31" s="133">
        <v>163029</v>
      </c>
      <c r="G31" s="133">
        <v>169766</v>
      </c>
      <c r="H31" s="133">
        <v>171637</v>
      </c>
      <c r="I31" s="133">
        <v>182619</v>
      </c>
      <c r="J31" s="133">
        <v>192861</v>
      </c>
      <c r="K31" s="133">
        <v>197849</v>
      </c>
      <c r="L31" s="179">
        <v>2.5863186439974904E-2</v>
      </c>
      <c r="M31" s="179">
        <v>0.5213419557243808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70E7-0407-4DEC-9E54-9554A90BEABC}">
  <sheetPr>
    <tabColor rgb="FF00B050"/>
  </sheetPr>
  <dimension ref="A1:N31"/>
  <sheetViews>
    <sheetView zoomScale="106" zoomScaleNormal="106" workbookViewId="0">
      <selection activeCell="P20" sqref="P20"/>
    </sheetView>
  </sheetViews>
  <sheetFormatPr defaultRowHeight="15" x14ac:dyDescent="0.25"/>
  <cols>
    <col min="1" max="1" width="64.7109375" customWidth="1"/>
    <col min="2" max="10" width="11.5703125" bestFit="1" customWidth="1"/>
    <col min="11" max="11" width="9.5703125" customWidth="1"/>
    <col min="12" max="12" width="10.5703125" bestFit="1" customWidth="1"/>
  </cols>
  <sheetData>
    <row r="1" spans="1:14" x14ac:dyDescent="0.25">
      <c r="A1" s="1" t="s">
        <v>120</v>
      </c>
    </row>
    <row r="2" spans="1:14" x14ac:dyDescent="0.25">
      <c r="B2">
        <v>2014</v>
      </c>
      <c r="C2">
        <v>2015</v>
      </c>
      <c r="D2">
        <v>2016</v>
      </c>
      <c r="E2">
        <v>2017</v>
      </c>
      <c r="F2">
        <v>2018</v>
      </c>
      <c r="G2">
        <v>2019</v>
      </c>
      <c r="H2">
        <v>2020</v>
      </c>
      <c r="I2">
        <v>2021</v>
      </c>
      <c r="J2">
        <v>2022</v>
      </c>
      <c r="K2">
        <v>2023</v>
      </c>
      <c r="L2" t="s">
        <v>178</v>
      </c>
      <c r="M2" t="s">
        <v>117</v>
      </c>
      <c r="N2" t="s">
        <v>70</v>
      </c>
    </row>
    <row r="3" spans="1:14" x14ac:dyDescent="0.25">
      <c r="A3" t="s">
        <v>7</v>
      </c>
      <c r="B3" s="9">
        <v>108955</v>
      </c>
      <c r="C3" s="9">
        <v>117965</v>
      </c>
      <c r="D3" s="9">
        <v>126099</v>
      </c>
      <c r="E3" s="9">
        <v>137351</v>
      </c>
      <c r="F3" s="9">
        <v>146296</v>
      </c>
      <c r="G3" s="9">
        <v>157101</v>
      </c>
      <c r="H3" s="9">
        <v>163245</v>
      </c>
      <c r="I3" s="9">
        <v>177760</v>
      </c>
      <c r="J3" s="9">
        <v>194509</v>
      </c>
      <c r="K3" s="9">
        <v>194816</v>
      </c>
      <c r="L3" s="9">
        <v>307</v>
      </c>
      <c r="M3" s="9">
        <v>307</v>
      </c>
      <c r="N3" s="8">
        <v>0.39571010724731881</v>
      </c>
    </row>
    <row r="4" spans="1:14" x14ac:dyDescent="0.25">
      <c r="A4" t="s">
        <v>75</v>
      </c>
      <c r="B4" s="9">
        <v>135621</v>
      </c>
      <c r="C4" s="9">
        <v>145060</v>
      </c>
      <c r="D4" s="9">
        <v>152900</v>
      </c>
      <c r="E4" s="9">
        <v>158590</v>
      </c>
      <c r="F4" s="9">
        <v>167109</v>
      </c>
      <c r="G4" s="9">
        <v>174094</v>
      </c>
      <c r="H4" s="9">
        <v>179911</v>
      </c>
      <c r="I4" s="9">
        <v>189202</v>
      </c>
      <c r="J4" s="9">
        <v>198702</v>
      </c>
      <c r="K4" s="9">
        <v>201941</v>
      </c>
      <c r="L4" s="9">
        <v>3239</v>
      </c>
      <c r="M4" s="9">
        <v>3239</v>
      </c>
      <c r="N4" s="8">
        <v>0.41018240168995773</v>
      </c>
    </row>
    <row r="5" spans="1:14" x14ac:dyDescent="0.25">
      <c r="A5" t="s">
        <v>80</v>
      </c>
      <c r="B5" s="9">
        <v>61655</v>
      </c>
      <c r="C5" s="9">
        <v>64980</v>
      </c>
      <c r="D5" s="9">
        <v>68631</v>
      </c>
      <c r="E5" s="9">
        <v>74230</v>
      </c>
      <c r="F5" s="9">
        <v>79482</v>
      </c>
      <c r="G5" s="9">
        <v>83507</v>
      </c>
      <c r="H5" s="9">
        <v>83885</v>
      </c>
      <c r="I5" s="9">
        <v>87820</v>
      </c>
      <c r="J5" s="9">
        <v>93303</v>
      </c>
      <c r="K5" s="9">
        <v>95563</v>
      </c>
      <c r="L5" s="9">
        <v>2260</v>
      </c>
      <c r="M5" s="9">
        <v>2260</v>
      </c>
      <c r="N5" s="8">
        <v>0.19410749106272343</v>
      </c>
    </row>
    <row r="6" spans="1:14" x14ac:dyDescent="0.25">
      <c r="A6" t="s">
        <v>57</v>
      </c>
      <c r="B6" s="9">
        <v>306231</v>
      </c>
      <c r="C6" s="9">
        <v>328005</v>
      </c>
      <c r="D6" s="9">
        <v>347630</v>
      </c>
      <c r="E6" s="9">
        <v>370171</v>
      </c>
      <c r="F6" s="9">
        <v>392887</v>
      </c>
      <c r="G6" s="9">
        <v>414702</v>
      </c>
      <c r="H6" s="9">
        <v>427041</v>
      </c>
      <c r="I6" s="9">
        <v>454782</v>
      </c>
      <c r="J6" s="9">
        <v>486514</v>
      </c>
      <c r="K6" s="9">
        <v>492320</v>
      </c>
      <c r="L6" s="9">
        <v>5806</v>
      </c>
      <c r="M6" s="9">
        <v>5806</v>
      </c>
      <c r="N6" s="8">
        <v>1</v>
      </c>
    </row>
    <row r="8" spans="1:14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10" spans="1:14" x14ac:dyDescent="0.25">
      <c r="J10" s="12"/>
    </row>
    <row r="31" spans="1:1" x14ac:dyDescent="0.25">
      <c r="A31" s="170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FDBED-88C2-4D0E-9B33-4C3721009E1C}">
  <sheetPr>
    <tabColor theme="9"/>
  </sheetPr>
  <dimension ref="A2:M30"/>
  <sheetViews>
    <sheetView workbookViewId="0">
      <selection sqref="A1:XFD32"/>
    </sheetView>
  </sheetViews>
  <sheetFormatPr defaultRowHeight="15" x14ac:dyDescent="0.25"/>
  <cols>
    <col min="1" max="1" width="40.85546875" customWidth="1"/>
    <col min="2" max="5" width="8.28515625" customWidth="1"/>
    <col min="6" max="11" width="8.5703125" bestFit="1" customWidth="1"/>
    <col min="12" max="12" width="12.42578125" customWidth="1"/>
    <col min="13" max="13" width="12" customWidth="1"/>
  </cols>
  <sheetData>
    <row r="2" spans="1:13" x14ac:dyDescent="0.25">
      <c r="A2" s="1" t="s">
        <v>150</v>
      </c>
    </row>
    <row r="3" spans="1:13" ht="30" x14ac:dyDescent="0.25">
      <c r="A3" s="30" t="s">
        <v>98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175</v>
      </c>
      <c r="M3" s="142" t="s">
        <v>176</v>
      </c>
    </row>
    <row r="4" spans="1:13" x14ac:dyDescent="0.25">
      <c r="A4" s="129" t="s">
        <v>64</v>
      </c>
      <c r="B4" s="133">
        <v>9725</v>
      </c>
      <c r="C4" s="133">
        <v>9590</v>
      </c>
      <c r="D4" s="133">
        <v>9784</v>
      </c>
      <c r="E4" s="133">
        <v>9961</v>
      </c>
      <c r="F4" s="133">
        <v>9905</v>
      </c>
      <c r="G4" s="133">
        <v>9958</v>
      </c>
      <c r="H4" s="133">
        <v>9153</v>
      </c>
      <c r="I4" s="133">
        <v>9144</v>
      </c>
      <c r="J4" s="133">
        <v>11735</v>
      </c>
      <c r="K4" s="133">
        <v>10860</v>
      </c>
      <c r="L4" s="179">
        <v>-7.4563272262462718E-2</v>
      </c>
      <c r="M4" s="179">
        <v>0.1167095115681234</v>
      </c>
    </row>
    <row r="5" spans="1:13" x14ac:dyDescent="0.25">
      <c r="A5" s="26" t="s">
        <v>15</v>
      </c>
      <c r="B5" s="28">
        <v>660</v>
      </c>
      <c r="C5" s="28">
        <v>858</v>
      </c>
      <c r="D5" s="28">
        <v>742</v>
      </c>
      <c r="E5" s="28">
        <v>728</v>
      </c>
      <c r="F5" s="28">
        <v>699</v>
      </c>
      <c r="G5" s="28">
        <v>737</v>
      </c>
      <c r="H5" s="28">
        <v>730</v>
      </c>
      <c r="I5" s="28">
        <v>790</v>
      </c>
      <c r="J5" s="28">
        <v>991</v>
      </c>
      <c r="K5" s="28">
        <v>829</v>
      </c>
      <c r="L5" s="180">
        <v>-0.16347124117053483</v>
      </c>
      <c r="M5" s="180">
        <v>0.25606060606060604</v>
      </c>
    </row>
    <row r="6" spans="1:13" x14ac:dyDescent="0.25">
      <c r="A6" s="26" t="s">
        <v>12</v>
      </c>
      <c r="B6" s="28">
        <v>430</v>
      </c>
      <c r="C6" s="28">
        <v>461</v>
      </c>
      <c r="D6" s="28">
        <v>490</v>
      </c>
      <c r="E6" s="28">
        <v>450</v>
      </c>
      <c r="F6" s="28">
        <v>465</v>
      </c>
      <c r="G6" s="28">
        <v>444</v>
      </c>
      <c r="H6" s="28">
        <v>448</v>
      </c>
      <c r="I6" s="28">
        <v>519</v>
      </c>
      <c r="J6" s="28">
        <v>478</v>
      </c>
      <c r="K6" s="28">
        <v>433</v>
      </c>
      <c r="L6" s="180">
        <v>-9.4142259414225937E-2</v>
      </c>
      <c r="M6" s="180">
        <v>6.9767441860465115E-3</v>
      </c>
    </row>
    <row r="7" spans="1:13" x14ac:dyDescent="0.25">
      <c r="A7" s="26" t="s">
        <v>83</v>
      </c>
      <c r="B7" s="28">
        <v>277</v>
      </c>
      <c r="C7" s="28">
        <v>270</v>
      </c>
      <c r="D7" s="28">
        <v>306</v>
      </c>
      <c r="E7" s="28">
        <v>310</v>
      </c>
      <c r="F7" s="28">
        <v>311</v>
      </c>
      <c r="G7" s="28">
        <v>350</v>
      </c>
      <c r="H7" s="28">
        <v>385</v>
      </c>
      <c r="I7" s="28">
        <v>319</v>
      </c>
      <c r="J7" s="28">
        <v>427</v>
      </c>
      <c r="K7" s="28">
        <v>436</v>
      </c>
      <c r="L7" s="180">
        <v>2.1077283372365339E-2</v>
      </c>
      <c r="M7" s="180">
        <v>0.57400722021660655</v>
      </c>
    </row>
    <row r="8" spans="1:13" x14ac:dyDescent="0.25">
      <c r="A8" s="26" t="s">
        <v>87</v>
      </c>
      <c r="B8" s="28">
        <v>177</v>
      </c>
      <c r="C8" s="28">
        <v>213</v>
      </c>
      <c r="D8" s="28">
        <v>212</v>
      </c>
      <c r="E8" s="28">
        <v>238</v>
      </c>
      <c r="F8" s="28">
        <v>275</v>
      </c>
      <c r="G8" s="28">
        <v>285</v>
      </c>
      <c r="H8" s="28">
        <v>400</v>
      </c>
      <c r="I8" s="28">
        <v>381</v>
      </c>
      <c r="J8" s="28">
        <v>370</v>
      </c>
      <c r="K8" s="28">
        <v>201</v>
      </c>
      <c r="L8" s="180">
        <v>-0.45675675675675675</v>
      </c>
      <c r="M8" s="180">
        <v>0.13559322033898305</v>
      </c>
    </row>
    <row r="9" spans="1:13" x14ac:dyDescent="0.25">
      <c r="A9" s="26" t="s">
        <v>95</v>
      </c>
      <c r="B9" s="28">
        <v>716</v>
      </c>
      <c r="C9" s="28">
        <v>513</v>
      </c>
      <c r="D9" s="28">
        <v>425</v>
      </c>
      <c r="E9" s="28">
        <v>530</v>
      </c>
      <c r="F9" s="28">
        <v>501</v>
      </c>
      <c r="G9" s="28">
        <v>834</v>
      </c>
      <c r="H9" s="28">
        <v>939</v>
      </c>
      <c r="I9" s="28">
        <v>890</v>
      </c>
      <c r="J9" s="28">
        <v>2769</v>
      </c>
      <c r="K9" s="28">
        <v>2593</v>
      </c>
      <c r="L9" s="180">
        <v>-6.3560852293246664E-2</v>
      </c>
      <c r="M9" s="180">
        <v>2.6215083798882683</v>
      </c>
    </row>
    <row r="10" spans="1:13" x14ac:dyDescent="0.25">
      <c r="A10" s="26" t="s">
        <v>73</v>
      </c>
      <c r="B10" s="28">
        <v>4523</v>
      </c>
      <c r="C10" s="28">
        <v>4461</v>
      </c>
      <c r="D10" s="28">
        <v>4756</v>
      </c>
      <c r="E10" s="28">
        <v>4755</v>
      </c>
      <c r="F10" s="28">
        <v>4823</v>
      </c>
      <c r="G10" s="28">
        <v>4310</v>
      </c>
      <c r="H10" s="28">
        <v>3421</v>
      </c>
      <c r="I10" s="28">
        <v>3670</v>
      </c>
      <c r="J10" s="28">
        <v>3872</v>
      </c>
      <c r="K10" s="28">
        <v>3465</v>
      </c>
      <c r="L10" s="180">
        <v>-0.10511363636363637</v>
      </c>
      <c r="M10" s="180">
        <v>-0.23391554278133983</v>
      </c>
    </row>
    <row r="11" spans="1:13" x14ac:dyDescent="0.25">
      <c r="A11" s="26" t="s">
        <v>14</v>
      </c>
      <c r="B11" s="28">
        <v>414</v>
      </c>
      <c r="C11" s="28">
        <v>436</v>
      </c>
      <c r="D11" s="28">
        <v>394</v>
      </c>
      <c r="E11" s="28">
        <v>414</v>
      </c>
      <c r="F11" s="28">
        <v>439</v>
      </c>
      <c r="G11" s="28">
        <v>441</v>
      </c>
      <c r="H11" s="28">
        <v>542</v>
      </c>
      <c r="I11" s="28">
        <v>378</v>
      </c>
      <c r="J11" s="28">
        <v>343</v>
      </c>
      <c r="K11" s="28">
        <v>364</v>
      </c>
      <c r="L11" s="180">
        <v>6.1224489795918366E-2</v>
      </c>
      <c r="M11" s="180">
        <v>-0.12077294685990338</v>
      </c>
    </row>
    <row r="12" spans="1:13" x14ac:dyDescent="0.25">
      <c r="A12" s="26" t="s">
        <v>82</v>
      </c>
      <c r="B12" s="28">
        <v>31</v>
      </c>
      <c r="C12" s="28">
        <v>32</v>
      </c>
      <c r="D12" s="28">
        <v>56</v>
      </c>
      <c r="E12" s="28">
        <v>52</v>
      </c>
      <c r="F12" s="28">
        <v>39</v>
      </c>
      <c r="G12" s="28">
        <v>71</v>
      </c>
      <c r="H12" s="28">
        <v>57</v>
      </c>
      <c r="I12" s="28">
        <v>74</v>
      </c>
      <c r="J12" s="28">
        <v>146</v>
      </c>
      <c r="K12" s="28">
        <v>104</v>
      </c>
      <c r="L12" s="180">
        <v>-0.28767123287671231</v>
      </c>
      <c r="M12" s="180">
        <v>2.3548387096774195</v>
      </c>
    </row>
    <row r="13" spans="1:13" x14ac:dyDescent="0.25">
      <c r="A13" s="26" t="s">
        <v>18</v>
      </c>
      <c r="B13" s="28">
        <v>392</v>
      </c>
      <c r="C13" s="28">
        <v>424</v>
      </c>
      <c r="D13" s="28">
        <v>499</v>
      </c>
      <c r="E13" s="28">
        <v>403</v>
      </c>
      <c r="F13" s="28">
        <v>401</v>
      </c>
      <c r="G13" s="28">
        <v>546</v>
      </c>
      <c r="H13" s="28">
        <v>473</v>
      </c>
      <c r="I13" s="28">
        <v>519</v>
      </c>
      <c r="J13" s="28">
        <v>473</v>
      </c>
      <c r="K13" s="28">
        <v>489</v>
      </c>
      <c r="L13" s="180">
        <v>3.382663847780127E-2</v>
      </c>
      <c r="M13" s="180">
        <v>0.24744897959183673</v>
      </c>
    </row>
    <row r="14" spans="1:13" x14ac:dyDescent="0.25">
      <c r="A14" s="26" t="s">
        <v>81</v>
      </c>
      <c r="B14" s="28">
        <v>542</v>
      </c>
      <c r="C14" s="28">
        <v>471</v>
      </c>
      <c r="D14" s="28">
        <v>475</v>
      </c>
      <c r="E14" s="28">
        <v>484</v>
      </c>
      <c r="F14" s="28">
        <v>425</v>
      </c>
      <c r="G14" s="28">
        <v>507</v>
      </c>
      <c r="H14" s="28">
        <v>410</v>
      </c>
      <c r="I14" s="28">
        <v>333</v>
      </c>
      <c r="J14" s="28">
        <v>342</v>
      </c>
      <c r="K14" s="28">
        <v>384</v>
      </c>
      <c r="L14" s="180">
        <v>0.12280701754385964</v>
      </c>
      <c r="M14" s="180">
        <v>-0.29151291512915128</v>
      </c>
    </row>
    <row r="15" spans="1:13" x14ac:dyDescent="0.25">
      <c r="A15" s="26" t="s">
        <v>21</v>
      </c>
      <c r="B15" s="28">
        <v>417</v>
      </c>
      <c r="C15" s="28">
        <v>350</v>
      </c>
      <c r="D15" s="28">
        <v>314</v>
      </c>
      <c r="E15" s="28">
        <v>368</v>
      </c>
      <c r="F15" s="28">
        <v>345</v>
      </c>
      <c r="G15" s="28">
        <v>387</v>
      </c>
      <c r="H15" s="28">
        <v>299</v>
      </c>
      <c r="I15" s="28">
        <v>359</v>
      </c>
      <c r="J15" s="28">
        <v>352</v>
      </c>
      <c r="K15" s="28">
        <v>333</v>
      </c>
      <c r="L15" s="180">
        <v>-5.3977272727272728E-2</v>
      </c>
      <c r="M15" s="180">
        <v>-0.20143884892086331</v>
      </c>
    </row>
    <row r="16" spans="1:13" x14ac:dyDescent="0.25">
      <c r="A16" s="26" t="s">
        <v>11</v>
      </c>
      <c r="B16" s="28">
        <v>297</v>
      </c>
      <c r="C16" s="28">
        <v>219</v>
      </c>
      <c r="D16" s="28">
        <v>218</v>
      </c>
      <c r="E16" s="28">
        <v>247</v>
      </c>
      <c r="F16" s="28">
        <v>228</v>
      </c>
      <c r="G16" s="28">
        <v>218</v>
      </c>
      <c r="H16" s="28">
        <v>209</v>
      </c>
      <c r="I16" s="28">
        <v>206</v>
      </c>
      <c r="J16" s="28">
        <v>252</v>
      </c>
      <c r="K16" s="28">
        <v>275</v>
      </c>
      <c r="L16" s="180">
        <v>9.1269841269841265E-2</v>
      </c>
      <c r="M16" s="180">
        <v>-7.407407407407407E-2</v>
      </c>
    </row>
    <row r="17" spans="1:13" x14ac:dyDescent="0.25">
      <c r="A17" s="26" t="s">
        <v>84</v>
      </c>
      <c r="B17" s="28">
        <v>518</v>
      </c>
      <c r="C17" s="28">
        <v>493</v>
      </c>
      <c r="D17" s="28">
        <v>480</v>
      </c>
      <c r="E17" s="28">
        <v>522</v>
      </c>
      <c r="F17" s="28">
        <v>511</v>
      </c>
      <c r="G17" s="28">
        <v>545</v>
      </c>
      <c r="H17" s="28">
        <v>593</v>
      </c>
      <c r="I17" s="28">
        <v>412</v>
      </c>
      <c r="J17" s="28">
        <v>578</v>
      </c>
      <c r="K17" s="28">
        <v>591</v>
      </c>
      <c r="L17" s="180">
        <v>2.2491349480968859E-2</v>
      </c>
      <c r="M17" s="180">
        <v>0.14092664092664092</v>
      </c>
    </row>
    <row r="18" spans="1:13" x14ac:dyDescent="0.25">
      <c r="A18" s="26" t="s">
        <v>10</v>
      </c>
      <c r="B18" s="28">
        <v>85</v>
      </c>
      <c r="C18" s="28">
        <v>102</v>
      </c>
      <c r="D18" s="28">
        <v>105</v>
      </c>
      <c r="E18" s="28">
        <v>106</v>
      </c>
      <c r="F18" s="28">
        <v>77</v>
      </c>
      <c r="G18" s="28">
        <v>83</v>
      </c>
      <c r="H18" s="28">
        <v>59</v>
      </c>
      <c r="I18" s="28">
        <v>134</v>
      </c>
      <c r="J18" s="28">
        <v>166</v>
      </c>
      <c r="K18" s="28">
        <v>165</v>
      </c>
      <c r="L18" s="180">
        <v>-6.024096385542169E-3</v>
      </c>
      <c r="M18" s="180">
        <v>0.94117647058823528</v>
      </c>
    </row>
    <row r="19" spans="1:13" x14ac:dyDescent="0.25">
      <c r="A19" s="26" t="s">
        <v>27</v>
      </c>
      <c r="B19" s="28">
        <v>246</v>
      </c>
      <c r="C19" s="28">
        <v>287</v>
      </c>
      <c r="D19" s="28">
        <v>312</v>
      </c>
      <c r="E19" s="28">
        <v>354</v>
      </c>
      <c r="F19" s="28">
        <v>366</v>
      </c>
      <c r="G19" s="28">
        <v>200</v>
      </c>
      <c r="H19" s="28">
        <v>188</v>
      </c>
      <c r="I19" s="28">
        <v>160</v>
      </c>
      <c r="J19" s="28">
        <v>176</v>
      </c>
      <c r="K19" s="28">
        <v>198</v>
      </c>
      <c r="L19" s="180">
        <v>0.125</v>
      </c>
      <c r="M19" s="180">
        <v>-0.1951219512195122</v>
      </c>
    </row>
    <row r="20" spans="1:13" x14ac:dyDescent="0.25">
      <c r="A20" s="129" t="s">
        <v>26</v>
      </c>
      <c r="B20" s="133">
        <v>488</v>
      </c>
      <c r="C20" s="133">
        <v>489</v>
      </c>
      <c r="D20" s="133">
        <v>403</v>
      </c>
      <c r="E20" s="133">
        <v>401</v>
      </c>
      <c r="F20" s="133">
        <v>379</v>
      </c>
      <c r="G20" s="133">
        <v>331</v>
      </c>
      <c r="H20" s="133">
        <v>272</v>
      </c>
      <c r="I20" s="133">
        <v>339</v>
      </c>
      <c r="J20" s="133">
        <v>580</v>
      </c>
      <c r="K20" s="133">
        <v>543</v>
      </c>
      <c r="L20" s="179">
        <v>-6.3793103448275865E-2</v>
      </c>
      <c r="M20" s="179">
        <v>0.11270491803278689</v>
      </c>
    </row>
    <row r="21" spans="1:13" x14ac:dyDescent="0.25">
      <c r="A21" s="26" t="s">
        <v>109</v>
      </c>
      <c r="B21" s="28">
        <v>488</v>
      </c>
      <c r="C21" s="28">
        <v>489</v>
      </c>
      <c r="D21" s="28">
        <v>403</v>
      </c>
      <c r="E21" s="28">
        <v>401</v>
      </c>
      <c r="F21" s="28">
        <v>379</v>
      </c>
      <c r="G21" s="28">
        <v>331</v>
      </c>
      <c r="H21" s="28">
        <v>272</v>
      </c>
      <c r="I21" s="28">
        <v>339</v>
      </c>
      <c r="J21" s="28">
        <v>580</v>
      </c>
      <c r="K21" s="28">
        <v>543</v>
      </c>
      <c r="L21" s="180">
        <v>-6.3793103448275865E-2</v>
      </c>
      <c r="M21" s="180">
        <v>0.11270491803278689</v>
      </c>
    </row>
    <row r="22" spans="1:13" x14ac:dyDescent="0.25">
      <c r="A22" s="129" t="s">
        <v>8</v>
      </c>
      <c r="B22" s="133">
        <v>8789</v>
      </c>
      <c r="C22" s="133">
        <v>9759</v>
      </c>
      <c r="D22" s="133">
        <v>9111</v>
      </c>
      <c r="E22" s="133">
        <v>9782</v>
      </c>
      <c r="F22" s="133">
        <v>9165</v>
      </c>
      <c r="G22" s="133">
        <v>9554</v>
      </c>
      <c r="H22" s="133">
        <v>7706</v>
      </c>
      <c r="I22" s="133">
        <v>9083</v>
      </c>
      <c r="J22" s="133">
        <v>11106</v>
      </c>
      <c r="K22" s="133">
        <v>11664</v>
      </c>
      <c r="L22" s="179">
        <v>5.0243111831442464E-2</v>
      </c>
      <c r="M22" s="179">
        <v>0.32711343725110936</v>
      </c>
    </row>
    <row r="23" spans="1:13" x14ac:dyDescent="0.25">
      <c r="A23" s="26" t="s">
        <v>25</v>
      </c>
      <c r="B23" s="28">
        <v>2733</v>
      </c>
      <c r="C23" s="28">
        <v>3402</v>
      </c>
      <c r="D23" s="28">
        <v>3088</v>
      </c>
      <c r="E23" s="28">
        <v>3317</v>
      </c>
      <c r="F23" s="28">
        <v>2974</v>
      </c>
      <c r="G23" s="28">
        <v>3001</v>
      </c>
      <c r="H23" s="28">
        <v>1913</v>
      </c>
      <c r="I23" s="28">
        <v>2469</v>
      </c>
      <c r="J23" s="28">
        <v>2782</v>
      </c>
      <c r="K23" s="28">
        <v>2916</v>
      </c>
      <c r="L23" s="180">
        <v>4.8166786484543492E-2</v>
      </c>
      <c r="M23" s="180">
        <v>6.6959385290889128E-2</v>
      </c>
    </row>
    <row r="24" spans="1:13" x14ac:dyDescent="0.25">
      <c r="A24" s="26" t="s">
        <v>88</v>
      </c>
      <c r="B24" s="28">
        <v>1353</v>
      </c>
      <c r="C24" s="28">
        <v>1373</v>
      </c>
      <c r="D24" s="28">
        <v>1210</v>
      </c>
      <c r="E24" s="28">
        <v>1295</v>
      </c>
      <c r="F24" s="28">
        <v>1215</v>
      </c>
      <c r="G24" s="28">
        <v>1265</v>
      </c>
      <c r="H24" s="28">
        <v>1204</v>
      </c>
      <c r="I24" s="28">
        <v>1382</v>
      </c>
      <c r="J24" s="28">
        <v>1174</v>
      </c>
      <c r="K24" s="28">
        <v>1165</v>
      </c>
      <c r="L24" s="180">
        <v>-7.6660988074957409E-3</v>
      </c>
      <c r="M24" s="180">
        <v>-0.13895048041389504</v>
      </c>
    </row>
    <row r="25" spans="1:13" x14ac:dyDescent="0.25">
      <c r="A25" s="26" t="s">
        <v>86</v>
      </c>
      <c r="B25" s="28">
        <v>8</v>
      </c>
      <c r="C25" s="28">
        <v>10</v>
      </c>
      <c r="D25" s="28">
        <v>12</v>
      </c>
      <c r="E25" s="28">
        <v>16</v>
      </c>
      <c r="F25" s="28">
        <v>19</v>
      </c>
      <c r="G25" s="28">
        <v>9</v>
      </c>
      <c r="H25" s="28">
        <v>7</v>
      </c>
      <c r="I25" s="28">
        <v>8</v>
      </c>
      <c r="J25" s="28">
        <v>14</v>
      </c>
      <c r="K25" s="28">
        <v>5</v>
      </c>
      <c r="L25" s="180">
        <v>-0.6428571428571429</v>
      </c>
      <c r="M25" s="180">
        <v>-0.375</v>
      </c>
    </row>
    <row r="26" spans="1:13" x14ac:dyDescent="0.25">
      <c r="A26" s="26" t="s">
        <v>85</v>
      </c>
      <c r="B26" s="28">
        <v>180</v>
      </c>
      <c r="C26" s="28">
        <v>179</v>
      </c>
      <c r="D26" s="28">
        <v>152</v>
      </c>
      <c r="E26" s="28">
        <v>161</v>
      </c>
      <c r="F26" s="28">
        <v>180</v>
      </c>
      <c r="G26" s="28">
        <v>190</v>
      </c>
      <c r="H26" s="28">
        <v>175</v>
      </c>
      <c r="I26" s="28">
        <v>186</v>
      </c>
      <c r="J26" s="28">
        <v>282</v>
      </c>
      <c r="K26" s="28">
        <v>303</v>
      </c>
      <c r="L26" s="180">
        <v>7.4468085106382975E-2</v>
      </c>
      <c r="M26" s="180">
        <v>0.68333333333333335</v>
      </c>
    </row>
    <row r="27" spans="1:13" x14ac:dyDescent="0.25">
      <c r="A27" s="26" t="s">
        <v>23</v>
      </c>
      <c r="B27" s="28">
        <v>376</v>
      </c>
      <c r="C27" s="28">
        <v>488</v>
      </c>
      <c r="D27" s="28">
        <v>484</v>
      </c>
      <c r="E27" s="28">
        <v>800</v>
      </c>
      <c r="F27" s="28">
        <v>805</v>
      </c>
      <c r="G27" s="28">
        <v>846</v>
      </c>
      <c r="H27" s="28">
        <v>771</v>
      </c>
      <c r="I27" s="28">
        <v>926</v>
      </c>
      <c r="J27" s="28">
        <v>846</v>
      </c>
      <c r="K27" s="28">
        <v>928</v>
      </c>
      <c r="L27" s="180">
        <v>9.6926713947990545E-2</v>
      </c>
      <c r="M27" s="180">
        <v>1.4680851063829787</v>
      </c>
    </row>
    <row r="28" spans="1:13" x14ac:dyDescent="0.25">
      <c r="A28" s="26" t="s">
        <v>89</v>
      </c>
      <c r="B28" s="28">
        <v>1738</v>
      </c>
      <c r="C28" s="28">
        <v>1864</v>
      </c>
      <c r="D28" s="28">
        <v>1606</v>
      </c>
      <c r="E28" s="28">
        <v>1603</v>
      </c>
      <c r="F28" s="28">
        <v>1489</v>
      </c>
      <c r="G28" s="28">
        <v>1797</v>
      </c>
      <c r="H28" s="28">
        <v>1439</v>
      </c>
      <c r="I28" s="28">
        <v>1675</v>
      </c>
      <c r="J28" s="28">
        <v>2123</v>
      </c>
      <c r="K28" s="28">
        <v>2307</v>
      </c>
      <c r="L28" s="180">
        <v>8.6669806877060759E-2</v>
      </c>
      <c r="M28" s="180">
        <v>0.32738780207134638</v>
      </c>
    </row>
    <row r="29" spans="1:13" x14ac:dyDescent="0.25">
      <c r="A29" s="26" t="s">
        <v>20</v>
      </c>
      <c r="B29" s="28">
        <v>2401</v>
      </c>
      <c r="C29" s="28">
        <v>2443</v>
      </c>
      <c r="D29" s="28">
        <v>2559</v>
      </c>
      <c r="E29" s="28">
        <v>2590</v>
      </c>
      <c r="F29" s="28">
        <v>2483</v>
      </c>
      <c r="G29" s="28">
        <v>2446</v>
      </c>
      <c r="H29" s="28">
        <v>2197</v>
      </c>
      <c r="I29" s="28">
        <v>2437</v>
      </c>
      <c r="J29" s="28">
        <v>3885</v>
      </c>
      <c r="K29" s="28">
        <v>4040</v>
      </c>
      <c r="L29" s="180">
        <v>3.9897039897039896E-2</v>
      </c>
      <c r="M29" s="180">
        <v>0.68263223656809657</v>
      </c>
    </row>
    <row r="30" spans="1:13" x14ac:dyDescent="0.25">
      <c r="A30" s="129" t="s">
        <v>30</v>
      </c>
      <c r="B30" s="133">
        <v>19002</v>
      </c>
      <c r="C30" s="133">
        <v>19838</v>
      </c>
      <c r="D30" s="133">
        <v>19298</v>
      </c>
      <c r="E30" s="133">
        <v>20144</v>
      </c>
      <c r="F30" s="133">
        <v>19449</v>
      </c>
      <c r="G30" s="133">
        <v>19843</v>
      </c>
      <c r="H30" s="133">
        <v>17131</v>
      </c>
      <c r="I30" s="133">
        <v>18566</v>
      </c>
      <c r="J30" s="133">
        <v>23421</v>
      </c>
      <c r="K30" s="133">
        <v>23067</v>
      </c>
      <c r="L30" s="179">
        <v>-1.5114640707057769E-2</v>
      </c>
      <c r="M30" s="179">
        <v>0.21392485001578782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51083-FA20-4857-B1E6-11171328E614}">
  <sheetPr>
    <tabColor rgb="FF00B050"/>
  </sheetPr>
  <dimension ref="A2:O33"/>
  <sheetViews>
    <sheetView tabSelected="1" workbookViewId="0">
      <selection activeCell="P18" sqref="P18"/>
    </sheetView>
  </sheetViews>
  <sheetFormatPr defaultRowHeight="15" x14ac:dyDescent="0.25"/>
  <cols>
    <col min="1" max="1" width="37" customWidth="1"/>
    <col min="2" max="10" width="8.7109375" customWidth="1"/>
    <col min="11" max="11" width="9.85546875" bestFit="1" customWidth="1"/>
    <col min="12" max="12" width="11.7109375" customWidth="1"/>
    <col min="13" max="13" width="12.42578125" customWidth="1"/>
  </cols>
  <sheetData>
    <row r="2" spans="1:13" x14ac:dyDescent="0.25">
      <c r="A2" s="1" t="s">
        <v>151</v>
      </c>
    </row>
    <row r="3" spans="1:13" ht="30" x14ac:dyDescent="0.25">
      <c r="A3" s="30" t="s">
        <v>65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175</v>
      </c>
      <c r="M3" s="142" t="s">
        <v>176</v>
      </c>
    </row>
    <row r="4" spans="1:13" x14ac:dyDescent="0.25">
      <c r="A4" s="130" t="s">
        <v>64</v>
      </c>
      <c r="B4" s="143">
        <v>100380</v>
      </c>
      <c r="C4" s="143">
        <v>106107</v>
      </c>
      <c r="D4" s="143">
        <v>109263</v>
      </c>
      <c r="E4" s="143">
        <v>113247</v>
      </c>
      <c r="F4" s="143">
        <v>119427</v>
      </c>
      <c r="G4" s="143">
        <v>124280</v>
      </c>
      <c r="H4" s="143">
        <v>128177</v>
      </c>
      <c r="I4" s="143">
        <v>132144</v>
      </c>
      <c r="J4" s="143">
        <v>140659</v>
      </c>
      <c r="K4" s="143">
        <v>143121</v>
      </c>
      <c r="L4" s="179">
        <v>1.7503323640861941E-2</v>
      </c>
      <c r="M4" s="179">
        <v>0.42579199043634192</v>
      </c>
    </row>
    <row r="5" spans="1:13" x14ac:dyDescent="0.25">
      <c r="A5" s="131" t="s">
        <v>15</v>
      </c>
      <c r="B5" s="28">
        <v>2081</v>
      </c>
      <c r="C5" s="28">
        <v>2124</v>
      </c>
      <c r="D5" s="28">
        <v>2119</v>
      </c>
      <c r="E5" s="28">
        <v>2240</v>
      </c>
      <c r="F5" s="28">
        <v>2403</v>
      </c>
      <c r="G5" s="28">
        <v>2406</v>
      </c>
      <c r="H5" s="28">
        <v>2589</v>
      </c>
      <c r="I5" s="28">
        <v>2568</v>
      </c>
      <c r="J5" s="28">
        <v>2692</v>
      </c>
      <c r="K5" s="28">
        <v>2733</v>
      </c>
      <c r="L5" s="180">
        <v>1.5230312035661218E-2</v>
      </c>
      <c r="M5" s="180">
        <v>0.31331090821720325</v>
      </c>
    </row>
    <row r="6" spans="1:13" x14ac:dyDescent="0.25">
      <c r="A6" s="131" t="s">
        <v>12</v>
      </c>
      <c r="B6" s="28">
        <v>22586</v>
      </c>
      <c r="C6" s="28">
        <v>24523</v>
      </c>
      <c r="D6" s="28">
        <v>26176</v>
      </c>
      <c r="E6" s="28">
        <v>27291</v>
      </c>
      <c r="F6" s="28">
        <v>29194</v>
      </c>
      <c r="G6" s="28">
        <v>31710</v>
      </c>
      <c r="H6" s="28">
        <v>34046</v>
      </c>
      <c r="I6" s="28">
        <v>36105</v>
      </c>
      <c r="J6" s="28">
        <v>37750</v>
      </c>
      <c r="K6" s="28">
        <v>39040</v>
      </c>
      <c r="L6" s="180">
        <v>3.4172185430463575E-2</v>
      </c>
      <c r="M6" s="180">
        <v>0.72850438324625877</v>
      </c>
    </row>
    <row r="7" spans="1:13" x14ac:dyDescent="0.25">
      <c r="A7" s="131" t="s">
        <v>83</v>
      </c>
      <c r="B7" s="28">
        <v>18520</v>
      </c>
      <c r="C7" s="28">
        <v>20826</v>
      </c>
      <c r="D7" s="28">
        <v>20593</v>
      </c>
      <c r="E7" s="28">
        <v>20237</v>
      </c>
      <c r="F7" s="28">
        <v>19988</v>
      </c>
      <c r="G7" s="28">
        <v>19961</v>
      </c>
      <c r="H7" s="28">
        <v>21155</v>
      </c>
      <c r="I7" s="28">
        <v>20790</v>
      </c>
      <c r="J7" s="28">
        <v>22909</v>
      </c>
      <c r="K7" s="28">
        <v>22602</v>
      </c>
      <c r="L7" s="180">
        <v>-1.3400846828757257E-2</v>
      </c>
      <c r="M7" s="180">
        <v>0.22041036717062634</v>
      </c>
    </row>
    <row r="8" spans="1:13" x14ac:dyDescent="0.25">
      <c r="A8" s="131" t="s">
        <v>87</v>
      </c>
      <c r="B8" s="28">
        <v>2213</v>
      </c>
      <c r="C8" s="28">
        <v>2129</v>
      </c>
      <c r="D8" s="28">
        <v>2252</v>
      </c>
      <c r="E8" s="28">
        <v>2341</v>
      </c>
      <c r="F8" s="28">
        <v>2463</v>
      </c>
      <c r="G8" s="28">
        <v>2838</v>
      </c>
      <c r="H8" s="28">
        <v>2778</v>
      </c>
      <c r="I8" s="28">
        <v>1833</v>
      </c>
      <c r="J8" s="28">
        <v>3173</v>
      </c>
      <c r="K8" s="28">
        <v>3298</v>
      </c>
      <c r="L8" s="180">
        <v>3.9394894421682952E-2</v>
      </c>
      <c r="M8" s="180">
        <v>0.49028468142792592</v>
      </c>
    </row>
    <row r="9" spans="1:13" x14ac:dyDescent="0.25">
      <c r="A9" s="131" t="s">
        <v>95</v>
      </c>
      <c r="B9" s="28">
        <v>768</v>
      </c>
      <c r="C9" s="28">
        <v>1048</v>
      </c>
      <c r="D9" s="28">
        <v>560</v>
      </c>
      <c r="E9" s="28">
        <v>635</v>
      </c>
      <c r="F9" s="28">
        <v>989</v>
      </c>
      <c r="G9" s="28">
        <v>1100</v>
      </c>
      <c r="H9" s="28">
        <v>1064</v>
      </c>
      <c r="I9" s="28">
        <v>1052</v>
      </c>
      <c r="J9" s="28">
        <v>1113</v>
      </c>
      <c r="K9" s="28">
        <v>1179</v>
      </c>
      <c r="L9" s="180">
        <v>5.9299191374663072E-2</v>
      </c>
      <c r="M9" s="180">
        <v>0.53515625</v>
      </c>
    </row>
    <row r="10" spans="1:13" x14ac:dyDescent="0.25">
      <c r="A10" s="26" t="s">
        <v>114</v>
      </c>
      <c r="B10" s="28">
        <v>11014</v>
      </c>
      <c r="C10" s="28">
        <v>11129</v>
      </c>
      <c r="D10" s="28">
        <v>10551</v>
      </c>
      <c r="E10" s="28">
        <v>10931</v>
      </c>
      <c r="F10" s="28">
        <v>11382</v>
      </c>
      <c r="G10" s="28">
        <v>11511</v>
      </c>
      <c r="H10" s="28">
        <v>12129</v>
      </c>
      <c r="I10" s="28">
        <v>12216</v>
      </c>
      <c r="J10" s="28">
        <v>12283</v>
      </c>
      <c r="K10" s="28">
        <v>12911</v>
      </c>
      <c r="L10" s="180">
        <v>5.1127574696735324E-2</v>
      </c>
      <c r="M10" s="180">
        <v>0.17223533684401671</v>
      </c>
    </row>
    <row r="11" spans="1:13" x14ac:dyDescent="0.25">
      <c r="A11" s="131" t="s">
        <v>14</v>
      </c>
      <c r="B11" s="28">
        <v>4772</v>
      </c>
      <c r="C11" s="28">
        <v>4974</v>
      </c>
      <c r="D11" s="28">
        <v>5020</v>
      </c>
      <c r="E11" s="28">
        <v>4971</v>
      </c>
      <c r="F11" s="28">
        <v>5135</v>
      </c>
      <c r="G11" s="28">
        <v>5277</v>
      </c>
      <c r="H11" s="28">
        <v>4868</v>
      </c>
      <c r="I11" s="28">
        <v>5208</v>
      </c>
      <c r="J11" s="28">
        <v>5214</v>
      </c>
      <c r="K11" s="28">
        <v>5117</v>
      </c>
      <c r="L11" s="180">
        <v>-1.8603759110088224E-2</v>
      </c>
      <c r="M11" s="180">
        <v>7.2296730930427489E-2</v>
      </c>
    </row>
    <row r="12" spans="1:13" x14ac:dyDescent="0.25">
      <c r="A12" s="131" t="s">
        <v>82</v>
      </c>
      <c r="B12" s="28">
        <v>27348</v>
      </c>
      <c r="C12" s="28">
        <v>27693</v>
      </c>
      <c r="D12" s="28">
        <v>29763</v>
      </c>
      <c r="E12" s="28">
        <v>31774</v>
      </c>
      <c r="F12" s="28">
        <v>34200</v>
      </c>
      <c r="G12" s="28">
        <v>36304</v>
      </c>
      <c r="H12" s="28">
        <v>36370</v>
      </c>
      <c r="I12" s="28">
        <v>39043</v>
      </c>
      <c r="J12" s="28">
        <v>42382</v>
      </c>
      <c r="K12" s="28">
        <v>43253</v>
      </c>
      <c r="L12" s="180">
        <v>2.0551177386626398E-2</v>
      </c>
      <c r="M12" s="180">
        <v>0.58157817756325869</v>
      </c>
    </row>
    <row r="13" spans="1:13" x14ac:dyDescent="0.25">
      <c r="A13" s="131" t="s">
        <v>18</v>
      </c>
      <c r="B13" s="28">
        <v>1885</v>
      </c>
      <c r="C13" s="28">
        <v>2061</v>
      </c>
      <c r="D13" s="28">
        <v>2080</v>
      </c>
      <c r="E13" s="28">
        <v>2137</v>
      </c>
      <c r="F13" s="28">
        <v>2220</v>
      </c>
      <c r="G13" s="28">
        <v>2351</v>
      </c>
      <c r="H13" s="28">
        <v>2458</v>
      </c>
      <c r="I13" s="28">
        <v>2403</v>
      </c>
      <c r="J13" s="28">
        <v>1977</v>
      </c>
      <c r="K13" s="28">
        <v>1821</v>
      </c>
      <c r="L13" s="180">
        <v>-7.8907435508345974E-2</v>
      </c>
      <c r="M13" s="180">
        <v>-3.3952254641909811E-2</v>
      </c>
    </row>
    <row r="14" spans="1:13" x14ac:dyDescent="0.25">
      <c r="A14" s="131" t="s">
        <v>81</v>
      </c>
      <c r="B14" s="28">
        <v>1031</v>
      </c>
      <c r="C14" s="28">
        <v>1091</v>
      </c>
      <c r="D14" s="28">
        <v>1160</v>
      </c>
      <c r="E14" s="28">
        <v>1294</v>
      </c>
      <c r="F14" s="28">
        <v>1291</v>
      </c>
      <c r="G14" s="28">
        <v>1263</v>
      </c>
      <c r="H14" s="28">
        <v>1119</v>
      </c>
      <c r="I14" s="28">
        <v>1303</v>
      </c>
      <c r="J14" s="28">
        <v>1355</v>
      </c>
      <c r="K14" s="28">
        <v>1341</v>
      </c>
      <c r="L14" s="180">
        <v>-1.0332103321033211E-2</v>
      </c>
      <c r="M14" s="180">
        <v>0.30067895247332688</v>
      </c>
    </row>
    <row r="15" spans="1:13" x14ac:dyDescent="0.25">
      <c r="A15" s="131" t="s">
        <v>21</v>
      </c>
      <c r="B15" s="28">
        <v>993</v>
      </c>
      <c r="C15" s="28">
        <v>983</v>
      </c>
      <c r="D15" s="28">
        <v>1003</v>
      </c>
      <c r="E15" s="28">
        <v>1087</v>
      </c>
      <c r="F15" s="28">
        <v>1141</v>
      </c>
      <c r="G15" s="28">
        <v>865</v>
      </c>
      <c r="H15" s="28">
        <v>878</v>
      </c>
      <c r="I15" s="28">
        <v>857</v>
      </c>
      <c r="J15" s="28">
        <v>719</v>
      </c>
      <c r="K15" s="28">
        <v>733</v>
      </c>
      <c r="L15" s="180">
        <v>1.9471488178025034E-2</v>
      </c>
      <c r="M15" s="180">
        <v>-0.26183282980866063</v>
      </c>
    </row>
    <row r="16" spans="1:13" x14ac:dyDescent="0.25">
      <c r="A16" s="131" t="s">
        <v>11</v>
      </c>
      <c r="B16" s="28">
        <v>3808</v>
      </c>
      <c r="C16" s="28">
        <v>4103</v>
      </c>
      <c r="D16" s="28">
        <v>4487</v>
      </c>
      <c r="E16" s="28">
        <v>4748</v>
      </c>
      <c r="F16" s="28">
        <v>5261</v>
      </c>
      <c r="G16" s="28">
        <v>5002</v>
      </c>
      <c r="H16" s="28">
        <v>5118</v>
      </c>
      <c r="I16" s="28">
        <v>5469</v>
      </c>
      <c r="J16" s="28">
        <v>5754</v>
      </c>
      <c r="K16" s="28">
        <v>5784</v>
      </c>
      <c r="L16" s="180">
        <v>5.2137643378519288E-3</v>
      </c>
      <c r="M16" s="180">
        <v>0.51890756302521013</v>
      </c>
    </row>
    <row r="17" spans="1:15" x14ac:dyDescent="0.25">
      <c r="A17" s="131" t="s">
        <v>84</v>
      </c>
      <c r="B17" s="28">
        <v>123</v>
      </c>
      <c r="C17" s="28">
        <v>117</v>
      </c>
      <c r="D17" s="28">
        <v>106</v>
      </c>
      <c r="E17" s="28">
        <v>124</v>
      </c>
      <c r="F17" s="28">
        <v>136</v>
      </c>
      <c r="G17" s="28">
        <v>174</v>
      </c>
      <c r="H17" s="28">
        <v>200</v>
      </c>
      <c r="I17" s="28">
        <v>368</v>
      </c>
      <c r="J17" s="28">
        <v>256</v>
      </c>
      <c r="K17" s="28">
        <v>188</v>
      </c>
      <c r="L17" s="180">
        <v>-0.265625</v>
      </c>
      <c r="M17" s="180">
        <v>0.52845528455284552</v>
      </c>
    </row>
    <row r="18" spans="1:15" x14ac:dyDescent="0.25">
      <c r="A18" s="131" t="s">
        <v>10</v>
      </c>
      <c r="B18" s="28">
        <v>2862</v>
      </c>
      <c r="C18" s="28">
        <v>2968</v>
      </c>
      <c r="D18" s="28">
        <v>3043</v>
      </c>
      <c r="E18" s="28">
        <v>3082</v>
      </c>
      <c r="F18" s="28">
        <v>3269</v>
      </c>
      <c r="G18" s="28">
        <v>3210</v>
      </c>
      <c r="H18" s="28">
        <v>3096</v>
      </c>
      <c r="I18" s="28">
        <v>2592</v>
      </c>
      <c r="J18" s="28">
        <v>2763</v>
      </c>
      <c r="K18" s="28">
        <v>2794</v>
      </c>
      <c r="L18" s="180">
        <v>1.1219688744118711E-2</v>
      </c>
      <c r="M18" s="180">
        <v>-2.3759608665269043E-2</v>
      </c>
    </row>
    <row r="19" spans="1:15" x14ac:dyDescent="0.25">
      <c r="A19" s="131" t="s">
        <v>27</v>
      </c>
      <c r="B19" s="28">
        <v>376</v>
      </c>
      <c r="C19" s="28">
        <v>338</v>
      </c>
      <c r="D19" s="28">
        <v>350</v>
      </c>
      <c r="E19" s="28">
        <v>355</v>
      </c>
      <c r="F19" s="28">
        <v>355</v>
      </c>
      <c r="G19" s="28">
        <v>308</v>
      </c>
      <c r="H19" s="28">
        <v>309</v>
      </c>
      <c r="I19" s="28">
        <v>337</v>
      </c>
      <c r="J19" s="28">
        <v>319</v>
      </c>
      <c r="K19" s="28">
        <v>327</v>
      </c>
      <c r="L19" s="180">
        <v>2.5078369905956112E-2</v>
      </c>
      <c r="M19" s="180">
        <v>-0.13031914893617022</v>
      </c>
    </row>
    <row r="20" spans="1:15" x14ac:dyDescent="0.25">
      <c r="A20" s="130" t="s">
        <v>26</v>
      </c>
      <c r="B20" s="143">
        <v>343</v>
      </c>
      <c r="C20" s="143">
        <v>333</v>
      </c>
      <c r="D20" s="143">
        <v>301</v>
      </c>
      <c r="E20" s="143">
        <v>258</v>
      </c>
      <c r="F20" s="143">
        <v>258</v>
      </c>
      <c r="G20" s="143">
        <v>280</v>
      </c>
      <c r="H20" s="143">
        <v>281</v>
      </c>
      <c r="I20" s="143">
        <v>279</v>
      </c>
      <c r="J20" s="143">
        <v>303</v>
      </c>
      <c r="K20" s="143">
        <v>219</v>
      </c>
      <c r="L20" s="179">
        <v>-0.27722772277227725</v>
      </c>
      <c r="M20" s="179">
        <v>-0.36151603498542273</v>
      </c>
    </row>
    <row r="21" spans="1:15" x14ac:dyDescent="0.25">
      <c r="A21" s="131" t="s">
        <v>109</v>
      </c>
      <c r="B21" s="28">
        <v>343</v>
      </c>
      <c r="C21" s="28">
        <v>333</v>
      </c>
      <c r="D21" s="28">
        <v>301</v>
      </c>
      <c r="E21" s="28">
        <v>258</v>
      </c>
      <c r="F21" s="28">
        <v>258</v>
      </c>
      <c r="G21" s="28">
        <v>280</v>
      </c>
      <c r="H21" s="28">
        <v>281</v>
      </c>
      <c r="I21" s="28">
        <v>279</v>
      </c>
      <c r="J21" s="28">
        <v>303</v>
      </c>
      <c r="K21" s="28">
        <v>219</v>
      </c>
      <c r="L21" s="180">
        <v>-0.27722772277227725</v>
      </c>
      <c r="M21" s="180">
        <v>-0.36151603498542273</v>
      </c>
    </row>
    <row r="22" spans="1:15" x14ac:dyDescent="0.25">
      <c r="A22" s="130" t="s">
        <v>8</v>
      </c>
      <c r="B22" s="143">
        <v>95367</v>
      </c>
      <c r="C22" s="143">
        <v>103065</v>
      </c>
      <c r="D22" s="143">
        <v>113387</v>
      </c>
      <c r="E22" s="143">
        <v>122277</v>
      </c>
      <c r="F22" s="143">
        <v>132634</v>
      </c>
      <c r="G22" s="143">
        <v>143295</v>
      </c>
      <c r="H22" s="143">
        <v>149262</v>
      </c>
      <c r="I22" s="143">
        <v>160822</v>
      </c>
      <c r="J22" s="143">
        <v>174327</v>
      </c>
      <c r="K22" s="143">
        <v>171348</v>
      </c>
      <c r="L22" s="179">
        <v>-1.7088574919547746E-2</v>
      </c>
      <c r="M22" s="179">
        <v>0.79672213658812796</v>
      </c>
    </row>
    <row r="23" spans="1:15" x14ac:dyDescent="0.25">
      <c r="A23" s="131" t="s">
        <v>25</v>
      </c>
      <c r="B23" s="28">
        <v>5761</v>
      </c>
      <c r="C23" s="28">
        <v>6849</v>
      </c>
      <c r="D23" s="28">
        <v>7888</v>
      </c>
      <c r="E23" s="28">
        <v>9124</v>
      </c>
      <c r="F23" s="28">
        <v>11844</v>
      </c>
      <c r="G23" s="28">
        <v>13540</v>
      </c>
      <c r="H23" s="28">
        <v>14528</v>
      </c>
      <c r="I23" s="28">
        <v>15477</v>
      </c>
      <c r="J23" s="28">
        <v>17527</v>
      </c>
      <c r="K23" s="28">
        <v>17245</v>
      </c>
      <c r="L23" s="180">
        <v>-1.608946197295601E-2</v>
      </c>
      <c r="M23" s="180">
        <v>1.9934039229300469</v>
      </c>
    </row>
    <row r="24" spans="1:15" x14ac:dyDescent="0.25">
      <c r="A24" s="131" t="s">
        <v>88</v>
      </c>
      <c r="B24" s="28">
        <v>17914</v>
      </c>
      <c r="C24" s="28">
        <v>17702</v>
      </c>
      <c r="D24" s="28">
        <v>18723</v>
      </c>
      <c r="E24" s="28">
        <v>18279</v>
      </c>
      <c r="F24" s="28">
        <v>18614</v>
      </c>
      <c r="G24" s="28">
        <v>19883</v>
      </c>
      <c r="H24" s="28">
        <v>19498</v>
      </c>
      <c r="I24" s="28">
        <v>20500</v>
      </c>
      <c r="J24" s="28">
        <v>22472</v>
      </c>
      <c r="K24" s="28">
        <v>21270</v>
      </c>
      <c r="L24" s="180">
        <v>-5.3488786044855824E-2</v>
      </c>
      <c r="M24" s="180">
        <v>0.18733951099698559</v>
      </c>
    </row>
    <row r="25" spans="1:15" x14ac:dyDescent="0.25">
      <c r="A25" s="131" t="s">
        <v>86</v>
      </c>
      <c r="B25" s="28">
        <v>9627</v>
      </c>
      <c r="C25" s="28">
        <v>10540</v>
      </c>
      <c r="D25" s="28">
        <v>11902</v>
      </c>
      <c r="E25" s="28">
        <v>12917</v>
      </c>
      <c r="F25" s="28">
        <v>14202</v>
      </c>
      <c r="G25" s="28">
        <v>14103</v>
      </c>
      <c r="H25" s="28">
        <v>14275</v>
      </c>
      <c r="I25" s="28">
        <v>14894</v>
      </c>
      <c r="J25" s="28">
        <v>15847</v>
      </c>
      <c r="K25" s="28">
        <v>16314</v>
      </c>
      <c r="L25" s="180">
        <v>2.9469300182999938E-2</v>
      </c>
      <c r="M25" s="180">
        <v>0.69460891243377998</v>
      </c>
    </row>
    <row r="26" spans="1:15" x14ac:dyDescent="0.25">
      <c r="A26" s="131" t="s">
        <v>85</v>
      </c>
      <c r="B26" s="28">
        <v>25749</v>
      </c>
      <c r="C26" s="28">
        <v>27293</v>
      </c>
      <c r="D26" s="28">
        <v>28877</v>
      </c>
      <c r="E26" s="28">
        <v>30797</v>
      </c>
      <c r="F26" s="28">
        <v>33702</v>
      </c>
      <c r="G26" s="28">
        <v>36020</v>
      </c>
      <c r="H26" s="28">
        <v>36262</v>
      </c>
      <c r="I26" s="28">
        <v>40324</v>
      </c>
      <c r="J26" s="28">
        <v>43831</v>
      </c>
      <c r="K26" s="28">
        <v>42424</v>
      </c>
      <c r="L26" s="180">
        <v>-3.2100568091077093E-2</v>
      </c>
      <c r="M26" s="180">
        <v>0.64759796496951338</v>
      </c>
    </row>
    <row r="27" spans="1:15" x14ac:dyDescent="0.25">
      <c r="A27" s="131" t="s">
        <v>23</v>
      </c>
      <c r="B27" s="28">
        <v>22412</v>
      </c>
      <c r="C27" s="28">
        <v>24353</v>
      </c>
      <c r="D27" s="28">
        <v>26187</v>
      </c>
      <c r="E27" s="28">
        <v>28078</v>
      </c>
      <c r="F27" s="28">
        <v>28336</v>
      </c>
      <c r="G27" s="28">
        <v>30433</v>
      </c>
      <c r="H27" s="28">
        <v>31427</v>
      </c>
      <c r="I27" s="28">
        <v>31936</v>
      </c>
      <c r="J27" s="28">
        <v>33244</v>
      </c>
      <c r="K27" s="28">
        <v>33766</v>
      </c>
      <c r="L27" s="180">
        <v>1.570208157863073E-2</v>
      </c>
      <c r="M27" s="180">
        <v>0.50660360521149383</v>
      </c>
    </row>
    <row r="28" spans="1:15" x14ac:dyDescent="0.25">
      <c r="A28" s="26" t="s">
        <v>107</v>
      </c>
      <c r="B28" s="28">
        <v>10858</v>
      </c>
      <c r="C28" s="28">
        <v>12705</v>
      </c>
      <c r="D28" s="28">
        <v>15917</v>
      </c>
      <c r="E28" s="28">
        <v>18972</v>
      </c>
      <c r="F28" s="28">
        <v>21525</v>
      </c>
      <c r="G28" s="28">
        <v>24411</v>
      </c>
      <c r="H28" s="28">
        <v>28444</v>
      </c>
      <c r="I28" s="28">
        <v>32503</v>
      </c>
      <c r="J28" s="28">
        <v>36101</v>
      </c>
      <c r="K28" s="28">
        <v>34781</v>
      </c>
      <c r="L28" s="180">
        <v>-3.6564084097393423E-2</v>
      </c>
      <c r="M28" s="180">
        <v>2.2032602689261376</v>
      </c>
    </row>
    <row r="29" spans="1:15" x14ac:dyDescent="0.25">
      <c r="A29" s="131" t="s">
        <v>20</v>
      </c>
      <c r="B29" s="28">
        <v>3046</v>
      </c>
      <c r="C29" s="28">
        <v>3623</v>
      </c>
      <c r="D29" s="28">
        <v>3893</v>
      </c>
      <c r="E29" s="28">
        <v>4110</v>
      </c>
      <c r="F29" s="28">
        <v>4411</v>
      </c>
      <c r="G29" s="28">
        <v>4905</v>
      </c>
      <c r="H29" s="28">
        <v>4828</v>
      </c>
      <c r="I29" s="28">
        <v>5188</v>
      </c>
      <c r="J29" s="28">
        <v>5305</v>
      </c>
      <c r="K29" s="28">
        <v>5548</v>
      </c>
      <c r="L29" s="180">
        <v>4.580584354382658E-2</v>
      </c>
      <c r="M29" s="180">
        <v>0.82140512147078137</v>
      </c>
    </row>
    <row r="30" spans="1:15" x14ac:dyDescent="0.25">
      <c r="A30" s="132" t="s">
        <v>30</v>
      </c>
      <c r="B30" s="139">
        <v>196090</v>
      </c>
      <c r="C30" s="139">
        <v>209505</v>
      </c>
      <c r="D30" s="139">
        <v>222951</v>
      </c>
      <c r="E30" s="139">
        <v>235782</v>
      </c>
      <c r="F30" s="139">
        <v>252319</v>
      </c>
      <c r="G30" s="139">
        <v>267855</v>
      </c>
      <c r="H30" s="139">
        <v>277720</v>
      </c>
      <c r="I30" s="139">
        <v>293245</v>
      </c>
      <c r="J30" s="139">
        <v>315289</v>
      </c>
      <c r="K30" s="139">
        <v>314688</v>
      </c>
      <c r="L30" s="179">
        <v>-1.9061876564041246E-3</v>
      </c>
      <c r="M30" s="179">
        <v>0.60481411596715795</v>
      </c>
      <c r="O30" s="12"/>
    </row>
    <row r="31" spans="1:15" x14ac:dyDescent="0.25">
      <c r="A31" s="1"/>
    </row>
    <row r="32" spans="1:15" x14ac:dyDescent="0.25">
      <c r="K32" s="12"/>
    </row>
    <row r="33" spans="11:11" x14ac:dyDescent="0.25">
      <c r="K33" s="181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579D-642C-4AF3-8FB0-6A536ED0551D}">
  <sheetPr>
    <tabColor rgb="FF00B050"/>
  </sheetPr>
  <dimension ref="A3:M103"/>
  <sheetViews>
    <sheetView workbookViewId="0">
      <selection activeCell="A32" sqref="A1:XFD32"/>
    </sheetView>
  </sheetViews>
  <sheetFormatPr defaultRowHeight="15" x14ac:dyDescent="0.25"/>
  <cols>
    <col min="1" max="1" width="35.85546875" customWidth="1"/>
    <col min="2" max="2" width="9.85546875" customWidth="1"/>
    <col min="3" max="3" width="9" customWidth="1"/>
    <col min="4" max="4" width="9.28515625" customWidth="1"/>
    <col min="5" max="5" width="8.85546875" customWidth="1"/>
    <col min="6" max="6" width="9.42578125" customWidth="1"/>
    <col min="7" max="7" width="8.7109375" customWidth="1"/>
    <col min="8" max="8" width="9.28515625" customWidth="1"/>
    <col min="9" max="9" width="9.85546875" customWidth="1"/>
    <col min="10" max="10" width="9.42578125" customWidth="1"/>
    <col min="11" max="11" width="9" customWidth="1"/>
    <col min="12" max="13" width="16.42578125" bestFit="1" customWidth="1"/>
  </cols>
  <sheetData>
    <row r="3" spans="1:13" x14ac:dyDescent="0.25">
      <c r="A3" s="1" t="s">
        <v>152</v>
      </c>
    </row>
    <row r="4" spans="1:13" x14ac:dyDescent="0.25">
      <c r="A4" s="25" t="s">
        <v>71</v>
      </c>
      <c r="B4" s="164" t="s">
        <v>0</v>
      </c>
      <c r="C4" s="164" t="s">
        <v>1</v>
      </c>
      <c r="D4" s="164" t="s">
        <v>2</v>
      </c>
      <c r="E4" s="164" t="s">
        <v>104</v>
      </c>
      <c r="F4" s="164" t="s">
        <v>105</v>
      </c>
      <c r="G4" s="164" t="s">
        <v>106</v>
      </c>
      <c r="H4" s="164" t="s">
        <v>28</v>
      </c>
      <c r="I4" s="164" t="s">
        <v>110</v>
      </c>
      <c r="J4" s="164" t="s">
        <v>111</v>
      </c>
      <c r="K4" s="164" t="s">
        <v>177</v>
      </c>
      <c r="L4" s="25" t="s">
        <v>175</v>
      </c>
      <c r="M4" s="25" t="s">
        <v>176</v>
      </c>
    </row>
    <row r="5" spans="1:13" x14ac:dyDescent="0.25">
      <c r="A5" s="129" t="s">
        <v>64</v>
      </c>
      <c r="B5" s="133">
        <v>88969</v>
      </c>
      <c r="C5" s="133">
        <v>93872</v>
      </c>
      <c r="D5" s="133">
        <v>97378</v>
      </c>
      <c r="E5" s="133">
        <v>100533</v>
      </c>
      <c r="F5" s="133">
        <v>106168</v>
      </c>
      <c r="G5" s="133">
        <v>111180</v>
      </c>
      <c r="H5" s="133">
        <v>115370</v>
      </c>
      <c r="I5" s="133">
        <v>119675</v>
      </c>
      <c r="J5" s="133">
        <v>128154</v>
      </c>
      <c r="K5" s="133">
        <v>131749</v>
      </c>
      <c r="L5" s="157">
        <v>2.805218721226025E-2</v>
      </c>
      <c r="M5" s="157">
        <v>0.48084164147062458</v>
      </c>
    </row>
    <row r="6" spans="1:13" x14ac:dyDescent="0.25">
      <c r="A6" s="26" t="s">
        <v>15</v>
      </c>
      <c r="B6" s="28">
        <v>1967</v>
      </c>
      <c r="C6" s="28">
        <v>2037</v>
      </c>
      <c r="D6" s="28">
        <v>2037</v>
      </c>
      <c r="E6" s="28">
        <v>2161</v>
      </c>
      <c r="F6" s="28">
        <v>2329</v>
      </c>
      <c r="G6" s="28">
        <v>2304</v>
      </c>
      <c r="H6" s="28">
        <v>2378</v>
      </c>
      <c r="I6" s="28">
        <v>2484</v>
      </c>
      <c r="J6" s="28">
        <v>2596</v>
      </c>
      <c r="K6" s="28">
        <v>2646</v>
      </c>
      <c r="L6" s="158">
        <v>1.9260400616332819E-2</v>
      </c>
      <c r="M6" s="158">
        <v>0.34519572953736655</v>
      </c>
    </row>
    <row r="7" spans="1:13" x14ac:dyDescent="0.25">
      <c r="A7" s="26" t="s">
        <v>12</v>
      </c>
      <c r="B7" s="28">
        <v>19800</v>
      </c>
      <c r="C7" s="28">
        <v>21432</v>
      </c>
      <c r="D7" s="28">
        <v>22783</v>
      </c>
      <c r="E7" s="28">
        <v>23705</v>
      </c>
      <c r="F7" s="28">
        <v>25566</v>
      </c>
      <c r="G7" s="28">
        <v>27535</v>
      </c>
      <c r="H7" s="28">
        <v>29464</v>
      </c>
      <c r="I7" s="28">
        <v>31652</v>
      </c>
      <c r="J7" s="28">
        <v>34110</v>
      </c>
      <c r="K7" s="28">
        <v>35582</v>
      </c>
      <c r="L7" s="158">
        <v>4.3154500146584576E-2</v>
      </c>
      <c r="M7" s="158">
        <v>0.79707070707070704</v>
      </c>
    </row>
    <row r="8" spans="1:13" x14ac:dyDescent="0.25">
      <c r="A8" s="26" t="s">
        <v>83</v>
      </c>
      <c r="B8" s="28">
        <v>16807</v>
      </c>
      <c r="C8" s="28">
        <v>18802</v>
      </c>
      <c r="D8" s="28">
        <v>19053</v>
      </c>
      <c r="E8" s="28">
        <v>18718</v>
      </c>
      <c r="F8" s="28">
        <v>18606</v>
      </c>
      <c r="G8" s="28">
        <v>18934</v>
      </c>
      <c r="H8" s="28">
        <v>19724</v>
      </c>
      <c r="I8" s="28">
        <v>19944</v>
      </c>
      <c r="J8" s="28">
        <v>21714</v>
      </c>
      <c r="K8" s="28">
        <v>21732</v>
      </c>
      <c r="L8" s="158">
        <v>8.2895827576678644E-4</v>
      </c>
      <c r="M8" s="158">
        <v>0.29303266496102814</v>
      </c>
    </row>
    <row r="9" spans="1:13" x14ac:dyDescent="0.25">
      <c r="A9" s="26" t="s">
        <v>87</v>
      </c>
      <c r="B9" s="28">
        <v>1915</v>
      </c>
      <c r="C9" s="28">
        <v>1906</v>
      </c>
      <c r="D9" s="28">
        <v>1964</v>
      </c>
      <c r="E9" s="28">
        <v>2107</v>
      </c>
      <c r="F9" s="28">
        <v>2202</v>
      </c>
      <c r="G9" s="28">
        <v>2594</v>
      </c>
      <c r="H9" s="28">
        <v>2668</v>
      </c>
      <c r="I9" s="28">
        <v>1732</v>
      </c>
      <c r="J9" s="28">
        <v>2908</v>
      </c>
      <c r="K9" s="28">
        <v>3060</v>
      </c>
      <c r="L9" s="158">
        <v>5.2269601100412656E-2</v>
      </c>
      <c r="M9" s="158">
        <v>0.59791122715404699</v>
      </c>
    </row>
    <row r="10" spans="1:13" x14ac:dyDescent="0.25">
      <c r="A10" s="26" t="s">
        <v>95</v>
      </c>
      <c r="B10" s="28">
        <v>602</v>
      </c>
      <c r="C10" s="28">
        <v>955</v>
      </c>
      <c r="D10" s="28">
        <v>481</v>
      </c>
      <c r="E10" s="28">
        <v>533</v>
      </c>
      <c r="F10" s="28">
        <v>861</v>
      </c>
      <c r="G10" s="28">
        <v>964</v>
      </c>
      <c r="H10" s="28">
        <v>934</v>
      </c>
      <c r="I10" s="28">
        <v>897</v>
      </c>
      <c r="J10" s="28">
        <v>940</v>
      </c>
      <c r="K10" s="28">
        <v>999</v>
      </c>
      <c r="L10" s="158">
        <v>6.2765957446808504E-2</v>
      </c>
      <c r="M10" s="158">
        <v>0.65946843853820603</v>
      </c>
    </row>
    <row r="11" spans="1:13" x14ac:dyDescent="0.25">
      <c r="A11" s="26" t="s">
        <v>73</v>
      </c>
      <c r="B11" s="28">
        <v>9924</v>
      </c>
      <c r="C11" s="28">
        <v>9928</v>
      </c>
      <c r="D11" s="28">
        <v>9334</v>
      </c>
      <c r="E11" s="28">
        <v>9607</v>
      </c>
      <c r="F11" s="28">
        <v>10023</v>
      </c>
      <c r="G11" s="28">
        <v>10325</v>
      </c>
      <c r="H11" s="28">
        <v>10759</v>
      </c>
      <c r="I11" s="28">
        <v>11028</v>
      </c>
      <c r="J11" s="28">
        <v>10778</v>
      </c>
      <c r="K11" s="28">
        <v>11340</v>
      </c>
      <c r="L11" s="158">
        <v>5.2143254778251998E-2</v>
      </c>
      <c r="M11" s="158">
        <v>0.14268440145102781</v>
      </c>
    </row>
    <row r="12" spans="1:13" x14ac:dyDescent="0.25">
      <c r="A12" s="26" t="s">
        <v>14</v>
      </c>
      <c r="B12" s="28">
        <v>4263</v>
      </c>
      <c r="C12" s="28">
        <v>4590</v>
      </c>
      <c r="D12" s="28">
        <v>4637</v>
      </c>
      <c r="E12" s="28">
        <v>4437</v>
      </c>
      <c r="F12" s="28">
        <v>4550</v>
      </c>
      <c r="G12" s="28">
        <v>4925</v>
      </c>
      <c r="H12" s="28">
        <v>4780</v>
      </c>
      <c r="I12" s="28">
        <v>5017</v>
      </c>
      <c r="J12" s="28">
        <v>4894</v>
      </c>
      <c r="K12" s="28">
        <v>4792</v>
      </c>
      <c r="L12" s="158">
        <v>-2.0841847159787496E-2</v>
      </c>
      <c r="M12" s="158">
        <v>0.12409101571663148</v>
      </c>
    </row>
    <row r="13" spans="1:13" x14ac:dyDescent="0.25">
      <c r="A13" s="26" t="s">
        <v>82</v>
      </c>
      <c r="B13" s="28">
        <v>23889</v>
      </c>
      <c r="C13" s="28">
        <v>23798</v>
      </c>
      <c r="D13" s="28">
        <v>26239</v>
      </c>
      <c r="E13" s="28">
        <v>27891</v>
      </c>
      <c r="F13" s="28">
        <v>29967</v>
      </c>
      <c r="G13" s="28">
        <v>31675</v>
      </c>
      <c r="H13" s="28">
        <v>32554</v>
      </c>
      <c r="I13" s="28">
        <v>35028</v>
      </c>
      <c r="J13" s="28">
        <v>38233</v>
      </c>
      <c r="K13" s="28">
        <v>39563</v>
      </c>
      <c r="L13" s="158">
        <v>3.4786702586770593E-2</v>
      </c>
      <c r="M13" s="158">
        <v>0.65611787852149528</v>
      </c>
    </row>
    <row r="14" spans="1:13" x14ac:dyDescent="0.25">
      <c r="A14" s="26" t="s">
        <v>18</v>
      </c>
      <c r="B14" s="28">
        <v>1605</v>
      </c>
      <c r="C14" s="28">
        <v>1719</v>
      </c>
      <c r="D14" s="28">
        <v>1725</v>
      </c>
      <c r="E14" s="28">
        <v>1762</v>
      </c>
      <c r="F14" s="28">
        <v>1866</v>
      </c>
      <c r="G14" s="28">
        <v>2070</v>
      </c>
      <c r="H14" s="28">
        <v>2153</v>
      </c>
      <c r="I14" s="28">
        <v>2018</v>
      </c>
      <c r="J14" s="28">
        <v>1842</v>
      </c>
      <c r="K14" s="28">
        <v>1661</v>
      </c>
      <c r="L14" s="158">
        <v>-9.8262757871878395E-2</v>
      </c>
      <c r="M14" s="158">
        <v>3.4890965732087227E-2</v>
      </c>
    </row>
    <row r="15" spans="1:13" x14ac:dyDescent="0.25">
      <c r="A15" s="26" t="s">
        <v>81</v>
      </c>
      <c r="B15" s="28">
        <v>838</v>
      </c>
      <c r="C15" s="28">
        <v>893</v>
      </c>
      <c r="D15" s="28">
        <v>892</v>
      </c>
      <c r="E15" s="28">
        <v>944</v>
      </c>
      <c r="F15" s="28">
        <v>961</v>
      </c>
      <c r="G15" s="28">
        <v>977</v>
      </c>
      <c r="H15" s="28">
        <v>935</v>
      </c>
      <c r="I15" s="28">
        <v>990</v>
      </c>
      <c r="J15" s="28">
        <v>1064</v>
      </c>
      <c r="K15" s="28">
        <v>1088</v>
      </c>
      <c r="L15" s="158">
        <v>2.2556390977443608E-2</v>
      </c>
      <c r="M15" s="158">
        <v>0.29832935560859186</v>
      </c>
    </row>
    <row r="16" spans="1:13" x14ac:dyDescent="0.25">
      <c r="A16" s="26" t="s">
        <v>21</v>
      </c>
      <c r="B16" s="28">
        <v>941</v>
      </c>
      <c r="C16" s="28">
        <v>941</v>
      </c>
      <c r="D16" s="28">
        <v>965</v>
      </c>
      <c r="E16" s="28">
        <v>1053</v>
      </c>
      <c r="F16" s="28">
        <v>1110</v>
      </c>
      <c r="G16" s="28">
        <v>840</v>
      </c>
      <c r="H16" s="28">
        <v>860</v>
      </c>
      <c r="I16" s="28">
        <v>828</v>
      </c>
      <c r="J16" s="28">
        <v>678</v>
      </c>
      <c r="K16" s="28">
        <v>711</v>
      </c>
      <c r="L16" s="158">
        <v>4.8672566371681415E-2</v>
      </c>
      <c r="M16" s="158">
        <v>-0.24442082890541977</v>
      </c>
    </row>
    <row r="17" spans="1:13" x14ac:dyDescent="0.25">
      <c r="A17" s="26" t="s">
        <v>11</v>
      </c>
      <c r="B17" s="28">
        <v>3422</v>
      </c>
      <c r="C17" s="28">
        <v>3709</v>
      </c>
      <c r="D17" s="28">
        <v>4086</v>
      </c>
      <c r="E17" s="28">
        <v>4373</v>
      </c>
      <c r="F17" s="28">
        <v>4735</v>
      </c>
      <c r="G17" s="28">
        <v>4596</v>
      </c>
      <c r="H17" s="28">
        <v>4750</v>
      </c>
      <c r="I17" s="28">
        <v>5037</v>
      </c>
      <c r="J17" s="28">
        <v>5245</v>
      </c>
      <c r="K17" s="28">
        <v>5434</v>
      </c>
      <c r="L17" s="158">
        <v>3.6034318398474735E-2</v>
      </c>
      <c r="M17" s="158">
        <v>0.5879602571595558</v>
      </c>
    </row>
    <row r="18" spans="1:13" x14ac:dyDescent="0.25">
      <c r="A18" s="26" t="s">
        <v>84</v>
      </c>
      <c r="B18" s="28">
        <v>115</v>
      </c>
      <c r="C18" s="28">
        <v>107</v>
      </c>
      <c r="D18" s="28">
        <v>92</v>
      </c>
      <c r="E18" s="28">
        <v>110</v>
      </c>
      <c r="F18" s="28">
        <v>124</v>
      </c>
      <c r="G18" s="28">
        <v>158</v>
      </c>
      <c r="H18" s="28">
        <v>187</v>
      </c>
      <c r="I18" s="28">
        <v>230</v>
      </c>
      <c r="J18" s="28">
        <v>247</v>
      </c>
      <c r="K18" s="28">
        <v>181</v>
      </c>
      <c r="L18" s="158">
        <v>-0.26720647773279355</v>
      </c>
      <c r="M18" s="158">
        <v>0.57391304347826089</v>
      </c>
    </row>
    <row r="19" spans="1:13" x14ac:dyDescent="0.25">
      <c r="A19" s="26" t="s">
        <v>10</v>
      </c>
      <c r="B19" s="28">
        <v>2525</v>
      </c>
      <c r="C19" s="28">
        <v>2730</v>
      </c>
      <c r="D19" s="28">
        <v>2764</v>
      </c>
      <c r="E19" s="28">
        <v>2796</v>
      </c>
      <c r="F19" s="28">
        <v>2932</v>
      </c>
      <c r="G19" s="28">
        <v>2990</v>
      </c>
      <c r="H19" s="28">
        <v>2929</v>
      </c>
      <c r="I19" s="28">
        <v>2493</v>
      </c>
      <c r="J19" s="28">
        <v>2593</v>
      </c>
      <c r="K19" s="28">
        <v>2654</v>
      </c>
      <c r="L19" s="158">
        <v>2.3524874662553028E-2</v>
      </c>
      <c r="M19" s="158">
        <v>5.1089108910891086E-2</v>
      </c>
    </row>
    <row r="20" spans="1:13" x14ac:dyDescent="0.25">
      <c r="A20" s="26" t="s">
        <v>27</v>
      </c>
      <c r="B20" s="28">
        <v>356</v>
      </c>
      <c r="C20" s="28">
        <v>325</v>
      </c>
      <c r="D20" s="28">
        <v>326</v>
      </c>
      <c r="E20" s="28">
        <v>336</v>
      </c>
      <c r="F20" s="28">
        <v>336</v>
      </c>
      <c r="G20" s="28">
        <v>293</v>
      </c>
      <c r="H20" s="28">
        <v>295</v>
      </c>
      <c r="I20" s="28">
        <v>297</v>
      </c>
      <c r="J20" s="28">
        <v>312</v>
      </c>
      <c r="K20" s="28">
        <v>306</v>
      </c>
      <c r="L20" s="158">
        <v>-1.9230769230769232E-2</v>
      </c>
      <c r="M20" s="158">
        <v>-0.1404494382022472</v>
      </c>
    </row>
    <row r="21" spans="1:13" x14ac:dyDescent="0.25">
      <c r="A21" s="129" t="s">
        <v>26</v>
      </c>
      <c r="B21" s="133">
        <v>341</v>
      </c>
      <c r="C21" s="133">
        <v>332</v>
      </c>
      <c r="D21" s="133">
        <v>301</v>
      </c>
      <c r="E21" s="133">
        <v>257</v>
      </c>
      <c r="F21" s="133">
        <v>257</v>
      </c>
      <c r="G21" s="133">
        <v>277</v>
      </c>
      <c r="H21" s="133">
        <v>278</v>
      </c>
      <c r="I21" s="133">
        <v>278</v>
      </c>
      <c r="J21" s="133">
        <v>186</v>
      </c>
      <c r="K21" s="133">
        <v>160</v>
      </c>
      <c r="L21" s="157">
        <v>-0.13978494623655913</v>
      </c>
      <c r="M21" s="157">
        <v>-0.53079178885630496</v>
      </c>
    </row>
    <row r="22" spans="1:13" x14ac:dyDescent="0.25">
      <c r="A22" s="26" t="s">
        <v>90</v>
      </c>
      <c r="B22" s="28">
        <v>341</v>
      </c>
      <c r="C22" s="28">
        <v>332</v>
      </c>
      <c r="D22" s="28">
        <v>301</v>
      </c>
      <c r="E22" s="28">
        <v>257</v>
      </c>
      <c r="F22" s="28">
        <v>257</v>
      </c>
      <c r="G22" s="28">
        <v>277</v>
      </c>
      <c r="H22" s="28">
        <v>278</v>
      </c>
      <c r="I22" s="28">
        <v>278</v>
      </c>
      <c r="J22" s="28">
        <v>186</v>
      </c>
      <c r="K22" s="28">
        <v>160</v>
      </c>
      <c r="L22" s="158">
        <v>-0.13978494623655913</v>
      </c>
      <c r="M22" s="158">
        <v>-0.53079178885630496</v>
      </c>
    </row>
    <row r="23" spans="1:13" x14ac:dyDescent="0.25">
      <c r="A23" s="129" t="s">
        <v>8</v>
      </c>
      <c r="B23" s="133">
        <v>86872</v>
      </c>
      <c r="C23" s="133">
        <v>94326</v>
      </c>
      <c r="D23" s="133">
        <v>104160</v>
      </c>
      <c r="E23" s="133">
        <v>114371</v>
      </c>
      <c r="F23" s="133">
        <v>123433</v>
      </c>
      <c r="G23" s="133">
        <v>133479</v>
      </c>
      <c r="H23" s="133">
        <v>139756</v>
      </c>
      <c r="I23" s="133">
        <v>152210</v>
      </c>
      <c r="J23" s="133">
        <v>165313</v>
      </c>
      <c r="K23" s="133">
        <v>162562</v>
      </c>
      <c r="L23" s="157">
        <v>-1.6641159497438194E-2</v>
      </c>
      <c r="M23" s="157">
        <v>0.87128188599318535</v>
      </c>
    </row>
    <row r="24" spans="1:13" x14ac:dyDescent="0.25">
      <c r="A24" s="26" t="s">
        <v>25</v>
      </c>
      <c r="B24" s="28">
        <v>5157</v>
      </c>
      <c r="C24" s="28">
        <v>6147</v>
      </c>
      <c r="D24" s="28">
        <v>7171</v>
      </c>
      <c r="E24" s="28">
        <v>8290</v>
      </c>
      <c r="F24" s="28">
        <v>10704</v>
      </c>
      <c r="G24" s="28">
        <v>12570</v>
      </c>
      <c r="H24" s="28">
        <v>13518</v>
      </c>
      <c r="I24" s="28">
        <v>14523</v>
      </c>
      <c r="J24" s="28">
        <v>16319</v>
      </c>
      <c r="K24" s="28">
        <v>15947</v>
      </c>
      <c r="L24" s="158">
        <v>-2.2795514431031314E-2</v>
      </c>
      <c r="M24" s="158">
        <v>2.0923017258095791</v>
      </c>
    </row>
    <row r="25" spans="1:13" x14ac:dyDescent="0.25">
      <c r="A25" s="26" t="s">
        <v>88</v>
      </c>
      <c r="B25" s="28">
        <v>15808</v>
      </c>
      <c r="C25" s="28">
        <v>15664</v>
      </c>
      <c r="D25" s="28">
        <v>16983</v>
      </c>
      <c r="E25" s="28">
        <v>16596</v>
      </c>
      <c r="F25" s="28">
        <v>16965</v>
      </c>
      <c r="G25" s="28">
        <v>18107</v>
      </c>
      <c r="H25" s="28">
        <v>18397</v>
      </c>
      <c r="I25" s="28">
        <v>19581</v>
      </c>
      <c r="J25" s="28">
        <v>21549</v>
      </c>
      <c r="K25" s="28">
        <v>20506</v>
      </c>
      <c r="L25" s="158">
        <v>-4.8401317926585918E-2</v>
      </c>
      <c r="M25" s="158">
        <v>0.29719129554655871</v>
      </c>
    </row>
    <row r="26" spans="1:13" x14ac:dyDescent="0.25">
      <c r="A26" s="26" t="s">
        <v>86</v>
      </c>
      <c r="B26" s="28">
        <v>8608</v>
      </c>
      <c r="C26" s="28">
        <v>9784</v>
      </c>
      <c r="D26" s="28">
        <v>10822</v>
      </c>
      <c r="E26" s="28">
        <v>12010</v>
      </c>
      <c r="F26" s="28">
        <v>13053</v>
      </c>
      <c r="G26" s="28">
        <v>12796</v>
      </c>
      <c r="H26" s="28">
        <v>13163</v>
      </c>
      <c r="I26" s="28">
        <v>13780</v>
      </c>
      <c r="J26" s="28">
        <v>14781</v>
      </c>
      <c r="K26" s="28">
        <v>15341</v>
      </c>
      <c r="L26" s="158">
        <v>3.7886475881198839E-2</v>
      </c>
      <c r="M26" s="158">
        <v>0.78217936802973975</v>
      </c>
    </row>
    <row r="27" spans="1:13" x14ac:dyDescent="0.25">
      <c r="A27" s="26" t="s">
        <v>85</v>
      </c>
      <c r="B27" s="28">
        <v>23803</v>
      </c>
      <c r="C27" s="28">
        <v>25423</v>
      </c>
      <c r="D27" s="28">
        <v>26938</v>
      </c>
      <c r="E27" s="28">
        <v>29454</v>
      </c>
      <c r="F27" s="28">
        <v>32231</v>
      </c>
      <c r="G27" s="28">
        <v>34613</v>
      </c>
      <c r="H27" s="28">
        <v>34639</v>
      </c>
      <c r="I27" s="28">
        <v>38703</v>
      </c>
      <c r="J27" s="28">
        <v>41935</v>
      </c>
      <c r="K27" s="28">
        <v>40838</v>
      </c>
      <c r="L27" s="158">
        <v>-2.6159532609991654E-2</v>
      </c>
      <c r="M27" s="158">
        <v>0.71566609250934754</v>
      </c>
    </row>
    <row r="28" spans="1:13" x14ac:dyDescent="0.25">
      <c r="A28" s="26" t="s">
        <v>23</v>
      </c>
      <c r="B28" s="28">
        <v>20870</v>
      </c>
      <c r="C28" s="28">
        <v>22554</v>
      </c>
      <c r="D28" s="28">
        <v>24315</v>
      </c>
      <c r="E28" s="28">
        <v>26428</v>
      </c>
      <c r="F28" s="28">
        <v>26332</v>
      </c>
      <c r="G28" s="28">
        <v>28070</v>
      </c>
      <c r="H28" s="28">
        <v>29122</v>
      </c>
      <c r="I28" s="28">
        <v>30002</v>
      </c>
      <c r="J28" s="28">
        <v>31379</v>
      </c>
      <c r="K28" s="28">
        <v>31912</v>
      </c>
      <c r="L28" s="158">
        <v>1.6985882277956596E-2</v>
      </c>
      <c r="M28" s="158">
        <v>0.52908481073310976</v>
      </c>
    </row>
    <row r="29" spans="1:13" x14ac:dyDescent="0.25">
      <c r="A29" s="26" t="s">
        <v>89</v>
      </c>
      <c r="B29" s="28">
        <v>9792</v>
      </c>
      <c r="C29" s="28">
        <v>11395</v>
      </c>
      <c r="D29" s="28">
        <v>14369</v>
      </c>
      <c r="E29" s="28">
        <v>17913</v>
      </c>
      <c r="F29" s="28">
        <v>20339</v>
      </c>
      <c r="G29" s="28">
        <v>23115</v>
      </c>
      <c r="H29" s="28">
        <v>26728</v>
      </c>
      <c r="I29" s="28">
        <v>31245</v>
      </c>
      <c r="J29" s="28">
        <v>34905</v>
      </c>
      <c r="K29" s="28">
        <v>33371</v>
      </c>
      <c r="L29" s="158">
        <v>-4.394785847299814E-2</v>
      </c>
      <c r="M29" s="158">
        <v>2.4079861111111112</v>
      </c>
    </row>
    <row r="30" spans="1:13" x14ac:dyDescent="0.25">
      <c r="A30" s="26" t="s">
        <v>20</v>
      </c>
      <c r="B30" s="28">
        <v>2834</v>
      </c>
      <c r="C30" s="28">
        <v>3359</v>
      </c>
      <c r="D30" s="28">
        <v>3562</v>
      </c>
      <c r="E30" s="28">
        <v>3680</v>
      </c>
      <c r="F30" s="28">
        <v>3809</v>
      </c>
      <c r="G30" s="28">
        <v>4208</v>
      </c>
      <c r="H30" s="28">
        <v>4189</v>
      </c>
      <c r="I30" s="28">
        <v>4376</v>
      </c>
      <c r="J30" s="28">
        <v>4445</v>
      </c>
      <c r="K30" s="28">
        <v>4647</v>
      </c>
      <c r="L30" s="158">
        <v>4.5444319460067495E-2</v>
      </c>
      <c r="M30" s="158">
        <v>0.63973182780522231</v>
      </c>
    </row>
    <row r="31" spans="1:13" x14ac:dyDescent="0.25">
      <c r="A31" s="129" t="s">
        <v>30</v>
      </c>
      <c r="B31" s="133">
        <v>176182</v>
      </c>
      <c r="C31" s="133">
        <v>188530</v>
      </c>
      <c r="D31" s="133">
        <v>201839</v>
      </c>
      <c r="E31" s="133">
        <v>215161</v>
      </c>
      <c r="F31" s="133">
        <v>229858</v>
      </c>
      <c r="G31" s="133">
        <v>244936</v>
      </c>
      <c r="H31" s="133">
        <v>255404</v>
      </c>
      <c r="I31" s="133">
        <v>272163</v>
      </c>
      <c r="J31" s="133">
        <v>293653</v>
      </c>
      <c r="K31" s="133">
        <v>294471</v>
      </c>
      <c r="L31" s="157">
        <v>2.7856006919731793E-3</v>
      </c>
      <c r="M31" s="157">
        <v>0.67140229989442735</v>
      </c>
    </row>
    <row r="103" spans="1:1" x14ac:dyDescent="0.25">
      <c r="A103" t="s">
        <v>97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CE98-AFCA-429F-BAAE-645960EB442B}">
  <sheetPr>
    <tabColor rgb="FF00B050"/>
  </sheetPr>
  <dimension ref="A3:M31"/>
  <sheetViews>
    <sheetView workbookViewId="0">
      <selection activeCell="L34" sqref="L34"/>
    </sheetView>
  </sheetViews>
  <sheetFormatPr defaultRowHeight="15" x14ac:dyDescent="0.25"/>
  <cols>
    <col min="1" max="1" width="36.42578125" customWidth="1"/>
    <col min="2" max="11" width="9.28515625" customWidth="1"/>
    <col min="12" max="12" width="12.28515625" customWidth="1"/>
    <col min="13" max="13" width="12.5703125" customWidth="1"/>
  </cols>
  <sheetData>
    <row r="3" spans="1:13" x14ac:dyDescent="0.25">
      <c r="A3" s="1" t="s">
        <v>153</v>
      </c>
    </row>
    <row r="4" spans="1:13" ht="30" x14ac:dyDescent="0.25">
      <c r="A4" s="25" t="s">
        <v>99</v>
      </c>
      <c r="B4" s="164" t="s">
        <v>0</v>
      </c>
      <c r="C4" s="164" t="s">
        <v>1</v>
      </c>
      <c r="D4" s="164" t="s">
        <v>2</v>
      </c>
      <c r="E4" s="164" t="s">
        <v>104</v>
      </c>
      <c r="F4" s="164" t="s">
        <v>105</v>
      </c>
      <c r="G4" s="164" t="s">
        <v>106</v>
      </c>
      <c r="H4" s="164" t="s">
        <v>28</v>
      </c>
      <c r="I4" s="164" t="s">
        <v>110</v>
      </c>
      <c r="J4" s="164" t="s">
        <v>111</v>
      </c>
      <c r="K4" s="164" t="s">
        <v>177</v>
      </c>
      <c r="L4" s="142" t="s">
        <v>175</v>
      </c>
      <c r="M4" s="142" t="s">
        <v>176</v>
      </c>
    </row>
    <row r="5" spans="1:13" x14ac:dyDescent="0.25">
      <c r="A5" s="129" t="s">
        <v>64</v>
      </c>
      <c r="B5" s="133">
        <v>11411</v>
      </c>
      <c r="C5" s="133">
        <v>12235</v>
      </c>
      <c r="D5" s="133">
        <v>11885</v>
      </c>
      <c r="E5" s="133">
        <v>12714</v>
      </c>
      <c r="F5" s="133">
        <v>13259</v>
      </c>
      <c r="G5" s="133">
        <v>13100</v>
      </c>
      <c r="H5" s="133">
        <v>12807</v>
      </c>
      <c r="I5" s="133">
        <v>12469</v>
      </c>
      <c r="J5" s="133">
        <v>12505</v>
      </c>
      <c r="K5" s="133">
        <v>11372</v>
      </c>
      <c r="L5" s="179">
        <v>-9.0603758496601364E-2</v>
      </c>
      <c r="M5" s="179">
        <v>-3.4177547980019278E-3</v>
      </c>
    </row>
    <row r="6" spans="1:13" x14ac:dyDescent="0.25">
      <c r="A6" s="26" t="s">
        <v>15</v>
      </c>
      <c r="B6" s="28">
        <v>114</v>
      </c>
      <c r="C6" s="28">
        <v>87</v>
      </c>
      <c r="D6" s="28">
        <v>82</v>
      </c>
      <c r="E6" s="28">
        <v>79</v>
      </c>
      <c r="F6" s="28">
        <v>74</v>
      </c>
      <c r="G6" s="28">
        <v>102</v>
      </c>
      <c r="H6" s="28">
        <v>211</v>
      </c>
      <c r="I6" s="28">
        <v>84</v>
      </c>
      <c r="J6" s="28">
        <v>96</v>
      </c>
      <c r="K6" s="28">
        <v>87</v>
      </c>
      <c r="L6" s="180">
        <v>-9.375E-2</v>
      </c>
      <c r="M6" s="180">
        <v>-0.23684210526315788</v>
      </c>
    </row>
    <row r="7" spans="1:13" x14ac:dyDescent="0.25">
      <c r="A7" s="26" t="s">
        <v>12</v>
      </c>
      <c r="B7" s="28">
        <v>2786</v>
      </c>
      <c r="C7" s="28">
        <v>3091</v>
      </c>
      <c r="D7" s="28">
        <v>3393</v>
      </c>
      <c r="E7" s="28">
        <v>3586</v>
      </c>
      <c r="F7" s="28">
        <v>3628</v>
      </c>
      <c r="G7" s="28">
        <v>4175</v>
      </c>
      <c r="H7" s="28">
        <v>4582</v>
      </c>
      <c r="I7" s="28">
        <v>4453</v>
      </c>
      <c r="J7" s="28">
        <v>3640</v>
      </c>
      <c r="K7" s="28">
        <v>3458</v>
      </c>
      <c r="L7" s="180">
        <v>-0.05</v>
      </c>
      <c r="M7" s="180">
        <v>0.24120603015075376</v>
      </c>
    </row>
    <row r="8" spans="1:13" x14ac:dyDescent="0.25">
      <c r="A8" s="26" t="s">
        <v>83</v>
      </c>
      <c r="B8" s="28">
        <v>1713</v>
      </c>
      <c r="C8" s="28">
        <v>2024</v>
      </c>
      <c r="D8" s="28">
        <v>1540</v>
      </c>
      <c r="E8" s="28">
        <v>1519</v>
      </c>
      <c r="F8" s="28">
        <v>1382</v>
      </c>
      <c r="G8" s="28">
        <v>1027</v>
      </c>
      <c r="H8" s="28">
        <v>1431</v>
      </c>
      <c r="I8" s="28">
        <v>846</v>
      </c>
      <c r="J8" s="28">
        <v>1195</v>
      </c>
      <c r="K8" s="28">
        <v>870</v>
      </c>
      <c r="L8" s="180">
        <v>-0.27196652719665271</v>
      </c>
      <c r="M8" s="180">
        <v>-0.49211908931698772</v>
      </c>
    </row>
    <row r="9" spans="1:13" x14ac:dyDescent="0.25">
      <c r="A9" s="26" t="s">
        <v>87</v>
      </c>
      <c r="B9" s="28">
        <v>298</v>
      </c>
      <c r="C9" s="28">
        <v>223</v>
      </c>
      <c r="D9" s="28">
        <v>288</v>
      </c>
      <c r="E9" s="28">
        <v>234</v>
      </c>
      <c r="F9" s="28">
        <v>261</v>
      </c>
      <c r="G9" s="28">
        <v>244</v>
      </c>
      <c r="H9" s="28">
        <v>110</v>
      </c>
      <c r="I9" s="28">
        <v>101</v>
      </c>
      <c r="J9" s="28">
        <v>265</v>
      </c>
      <c r="K9" s="28">
        <v>238</v>
      </c>
      <c r="L9" s="180">
        <v>-0.10188679245283019</v>
      </c>
      <c r="M9" s="180">
        <v>-0.20134228187919462</v>
      </c>
    </row>
    <row r="10" spans="1:13" x14ac:dyDescent="0.25">
      <c r="A10" s="26" t="s">
        <v>95</v>
      </c>
      <c r="B10" s="28">
        <v>166</v>
      </c>
      <c r="C10" s="28">
        <v>93</v>
      </c>
      <c r="D10" s="28">
        <v>79</v>
      </c>
      <c r="E10" s="28">
        <v>102</v>
      </c>
      <c r="F10" s="28">
        <v>128</v>
      </c>
      <c r="G10" s="28">
        <v>136</v>
      </c>
      <c r="H10" s="28">
        <v>130</v>
      </c>
      <c r="I10" s="28">
        <v>155</v>
      </c>
      <c r="J10" s="28">
        <v>173</v>
      </c>
      <c r="K10" s="28">
        <v>180</v>
      </c>
      <c r="L10" s="180">
        <v>4.046242774566474E-2</v>
      </c>
      <c r="M10" s="180">
        <v>8.4337349397590355E-2</v>
      </c>
    </row>
    <row r="11" spans="1:13" x14ac:dyDescent="0.25">
      <c r="A11" s="26" t="s">
        <v>73</v>
      </c>
      <c r="B11" s="28">
        <v>1090</v>
      </c>
      <c r="C11" s="28">
        <v>1201</v>
      </c>
      <c r="D11" s="28">
        <v>1217</v>
      </c>
      <c r="E11" s="28">
        <v>1324</v>
      </c>
      <c r="F11" s="28">
        <v>1359</v>
      </c>
      <c r="G11" s="28">
        <v>1186</v>
      </c>
      <c r="H11" s="28">
        <v>1370</v>
      </c>
      <c r="I11" s="28">
        <v>1188</v>
      </c>
      <c r="J11" s="28">
        <v>1505</v>
      </c>
      <c r="K11" s="28">
        <v>1571</v>
      </c>
      <c r="L11" s="180">
        <v>4.3853820598006646E-2</v>
      </c>
      <c r="M11" s="180">
        <v>0.44128440366972477</v>
      </c>
    </row>
    <row r="12" spans="1:13" x14ac:dyDescent="0.25">
      <c r="A12" s="26" t="s">
        <v>14</v>
      </c>
      <c r="B12" s="28">
        <v>509</v>
      </c>
      <c r="C12" s="28">
        <v>384</v>
      </c>
      <c r="D12" s="28">
        <v>383</v>
      </c>
      <c r="E12" s="28">
        <v>534</v>
      </c>
      <c r="F12" s="28">
        <v>585</v>
      </c>
      <c r="G12" s="28">
        <v>352</v>
      </c>
      <c r="H12" s="28">
        <v>88</v>
      </c>
      <c r="I12" s="28">
        <v>191</v>
      </c>
      <c r="J12" s="28">
        <v>320</v>
      </c>
      <c r="K12" s="28">
        <v>325</v>
      </c>
      <c r="L12" s="180">
        <v>1.5625E-2</v>
      </c>
      <c r="M12" s="180">
        <v>-0.36149312377210219</v>
      </c>
    </row>
    <row r="13" spans="1:13" x14ac:dyDescent="0.25">
      <c r="A13" s="26" t="s">
        <v>82</v>
      </c>
      <c r="B13" s="28">
        <v>3459</v>
      </c>
      <c r="C13" s="28">
        <v>3895</v>
      </c>
      <c r="D13" s="28">
        <v>3524</v>
      </c>
      <c r="E13" s="28">
        <v>3883</v>
      </c>
      <c r="F13" s="28">
        <v>4233</v>
      </c>
      <c r="G13" s="28">
        <v>4629</v>
      </c>
      <c r="H13" s="28">
        <v>3816</v>
      </c>
      <c r="I13" s="28">
        <v>4015</v>
      </c>
      <c r="J13" s="28">
        <v>4149</v>
      </c>
      <c r="K13" s="28">
        <v>3690</v>
      </c>
      <c r="L13" s="180">
        <v>-0.11062906724511931</v>
      </c>
      <c r="M13" s="180">
        <v>6.6782307025151783E-2</v>
      </c>
    </row>
    <row r="14" spans="1:13" x14ac:dyDescent="0.25">
      <c r="A14" s="26" t="s">
        <v>18</v>
      </c>
      <c r="B14" s="28">
        <v>280</v>
      </c>
      <c r="C14" s="28">
        <v>342</v>
      </c>
      <c r="D14" s="28">
        <v>355</v>
      </c>
      <c r="E14" s="28">
        <v>375</v>
      </c>
      <c r="F14" s="28">
        <v>354</v>
      </c>
      <c r="G14" s="28">
        <v>281</v>
      </c>
      <c r="H14" s="28">
        <v>305</v>
      </c>
      <c r="I14" s="28">
        <v>385</v>
      </c>
      <c r="J14" s="28">
        <v>135</v>
      </c>
      <c r="K14" s="28">
        <v>160</v>
      </c>
      <c r="L14" s="180">
        <v>0.18518518518518517</v>
      </c>
      <c r="M14" s="180">
        <v>-0.42857142857142855</v>
      </c>
    </row>
    <row r="15" spans="1:13" x14ac:dyDescent="0.25">
      <c r="A15" s="26" t="s">
        <v>81</v>
      </c>
      <c r="B15" s="28">
        <v>193</v>
      </c>
      <c r="C15" s="28">
        <v>198</v>
      </c>
      <c r="D15" s="28">
        <v>268</v>
      </c>
      <c r="E15" s="28">
        <v>350</v>
      </c>
      <c r="F15" s="28">
        <v>330</v>
      </c>
      <c r="G15" s="28">
        <v>286</v>
      </c>
      <c r="H15" s="28">
        <v>184</v>
      </c>
      <c r="I15" s="28">
        <v>313</v>
      </c>
      <c r="J15" s="28">
        <v>291</v>
      </c>
      <c r="K15" s="28">
        <v>253</v>
      </c>
      <c r="L15" s="180">
        <v>-0.13058419243986255</v>
      </c>
      <c r="M15" s="180">
        <v>0.31088082901554404</v>
      </c>
    </row>
    <row r="16" spans="1:13" x14ac:dyDescent="0.25">
      <c r="A16" s="26" t="s">
        <v>21</v>
      </c>
      <c r="B16" s="28">
        <v>52</v>
      </c>
      <c r="C16" s="28">
        <v>42</v>
      </c>
      <c r="D16" s="28">
        <v>38</v>
      </c>
      <c r="E16" s="28">
        <v>34</v>
      </c>
      <c r="F16" s="28">
        <v>31</v>
      </c>
      <c r="G16" s="28">
        <v>25</v>
      </c>
      <c r="H16" s="28">
        <v>18</v>
      </c>
      <c r="I16" s="28">
        <v>29</v>
      </c>
      <c r="J16" s="28">
        <v>41</v>
      </c>
      <c r="K16" s="28">
        <v>22</v>
      </c>
      <c r="L16" s="180">
        <v>-0.46341463414634149</v>
      </c>
      <c r="M16" s="180">
        <v>-0.57692307692307687</v>
      </c>
    </row>
    <row r="17" spans="1:13" x14ac:dyDescent="0.25">
      <c r="A17" s="26" t="s">
        <v>11</v>
      </c>
      <c r="B17" s="28">
        <v>386</v>
      </c>
      <c r="C17" s="28">
        <v>394</v>
      </c>
      <c r="D17" s="28">
        <v>401</v>
      </c>
      <c r="E17" s="28">
        <v>375</v>
      </c>
      <c r="F17" s="28">
        <v>526</v>
      </c>
      <c r="G17" s="28">
        <v>406</v>
      </c>
      <c r="H17" s="28">
        <v>368</v>
      </c>
      <c r="I17" s="28">
        <v>432</v>
      </c>
      <c r="J17" s="28">
        <v>509</v>
      </c>
      <c r="K17" s="28">
        <v>350</v>
      </c>
      <c r="L17" s="180">
        <v>-0.31237721021611004</v>
      </c>
      <c r="M17" s="180">
        <v>-9.3264248704663211E-2</v>
      </c>
    </row>
    <row r="18" spans="1:13" x14ac:dyDescent="0.25">
      <c r="A18" s="26" t="s">
        <v>84</v>
      </c>
      <c r="B18" s="28">
        <v>8</v>
      </c>
      <c r="C18" s="28">
        <v>10</v>
      </c>
      <c r="D18" s="28">
        <v>14</v>
      </c>
      <c r="E18" s="28">
        <v>14</v>
      </c>
      <c r="F18" s="28">
        <v>12</v>
      </c>
      <c r="G18" s="28">
        <v>16</v>
      </c>
      <c r="H18" s="28">
        <v>13</v>
      </c>
      <c r="I18" s="28">
        <v>138</v>
      </c>
      <c r="J18" s="28">
        <v>9</v>
      </c>
      <c r="K18" s="28">
        <v>7</v>
      </c>
      <c r="L18" s="180">
        <v>-0.22222222222222221</v>
      </c>
      <c r="M18" s="180">
        <v>-0.125</v>
      </c>
    </row>
    <row r="19" spans="1:13" x14ac:dyDescent="0.25">
      <c r="A19" s="26" t="s">
        <v>10</v>
      </c>
      <c r="B19" s="28">
        <v>337</v>
      </c>
      <c r="C19" s="28">
        <v>238</v>
      </c>
      <c r="D19" s="28">
        <v>279</v>
      </c>
      <c r="E19" s="28">
        <v>286</v>
      </c>
      <c r="F19" s="28">
        <v>337</v>
      </c>
      <c r="G19" s="28">
        <v>220</v>
      </c>
      <c r="H19" s="28">
        <v>167</v>
      </c>
      <c r="I19" s="28">
        <v>99</v>
      </c>
      <c r="J19" s="28">
        <v>170</v>
      </c>
      <c r="K19" s="28">
        <v>140</v>
      </c>
      <c r="L19" s="180">
        <v>-0.17647058823529413</v>
      </c>
      <c r="M19" s="180">
        <v>-0.58456973293768544</v>
      </c>
    </row>
    <row r="20" spans="1:13" x14ac:dyDescent="0.25">
      <c r="A20" s="26" t="s">
        <v>27</v>
      </c>
      <c r="B20" s="28">
        <v>20</v>
      </c>
      <c r="C20" s="28">
        <v>13</v>
      </c>
      <c r="D20" s="28">
        <v>24</v>
      </c>
      <c r="E20" s="28">
        <v>19</v>
      </c>
      <c r="F20" s="28">
        <v>19</v>
      </c>
      <c r="G20" s="28">
        <v>15</v>
      </c>
      <c r="H20" s="28">
        <v>14</v>
      </c>
      <c r="I20" s="28">
        <v>40</v>
      </c>
      <c r="J20" s="28">
        <v>7</v>
      </c>
      <c r="K20" s="28">
        <v>21</v>
      </c>
      <c r="L20" s="180">
        <v>2</v>
      </c>
      <c r="M20" s="180">
        <v>0.05</v>
      </c>
    </row>
    <row r="21" spans="1:13" x14ac:dyDescent="0.25">
      <c r="A21" s="129" t="s">
        <v>26</v>
      </c>
      <c r="B21" s="133">
        <v>2</v>
      </c>
      <c r="C21" s="133">
        <v>1</v>
      </c>
      <c r="D21" s="133">
        <v>0</v>
      </c>
      <c r="E21" s="133">
        <v>1</v>
      </c>
      <c r="F21" s="133">
        <v>1</v>
      </c>
      <c r="G21" s="133">
        <v>3</v>
      </c>
      <c r="H21" s="133">
        <v>3</v>
      </c>
      <c r="I21" s="133">
        <v>1</v>
      </c>
      <c r="J21" s="133">
        <v>117</v>
      </c>
      <c r="K21" s="133">
        <v>59</v>
      </c>
      <c r="L21" s="179">
        <v>-0.49572649572649574</v>
      </c>
      <c r="M21" s="179">
        <v>28.5</v>
      </c>
    </row>
    <row r="22" spans="1:13" x14ac:dyDescent="0.25">
      <c r="A22" s="26" t="s">
        <v>109</v>
      </c>
      <c r="B22" s="28">
        <v>2</v>
      </c>
      <c r="C22" s="28">
        <v>1</v>
      </c>
      <c r="D22" s="28">
        <v>0</v>
      </c>
      <c r="E22" s="28">
        <v>1</v>
      </c>
      <c r="F22" s="28">
        <v>1</v>
      </c>
      <c r="G22" s="28">
        <v>3</v>
      </c>
      <c r="H22" s="28">
        <v>3</v>
      </c>
      <c r="I22" s="28">
        <v>1</v>
      </c>
      <c r="J22" s="28">
        <v>117</v>
      </c>
      <c r="K22" s="28">
        <v>59</v>
      </c>
      <c r="L22" s="180">
        <v>-0.49572649572649574</v>
      </c>
      <c r="M22" s="180">
        <v>28.5</v>
      </c>
    </row>
    <row r="23" spans="1:13" x14ac:dyDescent="0.25">
      <c r="A23" s="129" t="s">
        <v>8</v>
      </c>
      <c r="B23" s="133">
        <v>8495</v>
      </c>
      <c r="C23" s="133">
        <v>8739</v>
      </c>
      <c r="D23" s="133">
        <v>9227</v>
      </c>
      <c r="E23" s="133">
        <v>7906</v>
      </c>
      <c r="F23" s="133">
        <v>9201</v>
      </c>
      <c r="G23" s="133">
        <v>9816</v>
      </c>
      <c r="H23" s="133">
        <v>9506</v>
      </c>
      <c r="I23" s="133">
        <v>8612</v>
      </c>
      <c r="J23" s="133">
        <v>9014</v>
      </c>
      <c r="K23" s="133">
        <v>8786</v>
      </c>
      <c r="L23" s="179">
        <v>-2.5293987131129354E-2</v>
      </c>
      <c r="M23" s="179">
        <v>3.4255444379046499E-2</v>
      </c>
    </row>
    <row r="24" spans="1:13" x14ac:dyDescent="0.25">
      <c r="A24" s="26" t="s">
        <v>25</v>
      </c>
      <c r="B24" s="28">
        <v>604</v>
      </c>
      <c r="C24" s="28">
        <v>702</v>
      </c>
      <c r="D24" s="28">
        <v>717</v>
      </c>
      <c r="E24" s="28">
        <v>834</v>
      </c>
      <c r="F24" s="28">
        <v>1140</v>
      </c>
      <c r="G24" s="28">
        <v>970</v>
      </c>
      <c r="H24" s="28">
        <v>1010</v>
      </c>
      <c r="I24" s="28">
        <v>954</v>
      </c>
      <c r="J24" s="28">
        <v>1208</v>
      </c>
      <c r="K24" s="28">
        <v>1298</v>
      </c>
      <c r="L24" s="180">
        <v>7.4503311258278151E-2</v>
      </c>
      <c r="M24" s="180">
        <v>1.1490066225165563</v>
      </c>
    </row>
    <row r="25" spans="1:13" x14ac:dyDescent="0.25">
      <c r="A25" s="26" t="s">
        <v>88</v>
      </c>
      <c r="B25" s="28">
        <v>2106</v>
      </c>
      <c r="C25" s="28">
        <v>2038</v>
      </c>
      <c r="D25" s="28">
        <v>1740</v>
      </c>
      <c r="E25" s="28">
        <v>1683</v>
      </c>
      <c r="F25" s="28">
        <v>1649</v>
      </c>
      <c r="G25" s="28">
        <v>1776</v>
      </c>
      <c r="H25" s="28">
        <v>1101</v>
      </c>
      <c r="I25" s="28">
        <v>919</v>
      </c>
      <c r="J25" s="28">
        <v>923</v>
      </c>
      <c r="K25" s="28">
        <v>764</v>
      </c>
      <c r="L25" s="180">
        <v>-0.1722643553629469</v>
      </c>
      <c r="M25" s="180">
        <v>-0.63722697056030386</v>
      </c>
    </row>
    <row r="26" spans="1:13" x14ac:dyDescent="0.25">
      <c r="A26" s="26" t="s">
        <v>86</v>
      </c>
      <c r="B26" s="28">
        <v>1019</v>
      </c>
      <c r="C26" s="28">
        <v>756</v>
      </c>
      <c r="D26" s="28">
        <v>1080</v>
      </c>
      <c r="E26" s="28">
        <v>907</v>
      </c>
      <c r="F26" s="28">
        <v>1149</v>
      </c>
      <c r="G26" s="28">
        <v>1307</v>
      </c>
      <c r="H26" s="28">
        <v>1112</v>
      </c>
      <c r="I26" s="28">
        <v>1114</v>
      </c>
      <c r="J26" s="28">
        <v>1066</v>
      </c>
      <c r="K26" s="28">
        <v>973</v>
      </c>
      <c r="L26" s="180">
        <v>-8.7242026266416514E-2</v>
      </c>
      <c r="M26" s="180">
        <v>-4.5142296368989206E-2</v>
      </c>
    </row>
    <row r="27" spans="1:13" x14ac:dyDescent="0.25">
      <c r="A27" s="26" t="s">
        <v>85</v>
      </c>
      <c r="B27" s="28">
        <v>1946</v>
      </c>
      <c r="C27" s="28">
        <v>1870</v>
      </c>
      <c r="D27" s="28">
        <v>1939</v>
      </c>
      <c r="E27" s="28">
        <v>1343</v>
      </c>
      <c r="F27" s="28">
        <v>1471</v>
      </c>
      <c r="G27" s="28">
        <v>1407</v>
      </c>
      <c r="H27" s="28">
        <v>1623</v>
      </c>
      <c r="I27" s="28">
        <v>1621</v>
      </c>
      <c r="J27" s="28">
        <v>1896</v>
      </c>
      <c r="K27" s="28">
        <v>1586</v>
      </c>
      <c r="L27" s="180">
        <v>-0.16350210970464135</v>
      </c>
      <c r="M27" s="180">
        <v>-0.18499486125385406</v>
      </c>
    </row>
    <row r="28" spans="1:13" x14ac:dyDescent="0.25">
      <c r="A28" s="26" t="s">
        <v>23</v>
      </c>
      <c r="B28" s="28">
        <v>1542</v>
      </c>
      <c r="C28" s="28">
        <v>1799</v>
      </c>
      <c r="D28" s="28">
        <v>1872</v>
      </c>
      <c r="E28" s="28">
        <v>1650</v>
      </c>
      <c r="F28" s="28">
        <v>2004</v>
      </c>
      <c r="G28" s="28">
        <v>2363</v>
      </c>
      <c r="H28" s="28">
        <v>2305</v>
      </c>
      <c r="I28" s="28">
        <v>1934</v>
      </c>
      <c r="J28" s="28">
        <v>1865</v>
      </c>
      <c r="K28" s="28">
        <v>1854</v>
      </c>
      <c r="L28" s="180">
        <v>-5.8981233243967828E-3</v>
      </c>
      <c r="M28" s="180">
        <v>0.20233463035019456</v>
      </c>
    </row>
    <row r="29" spans="1:13" x14ac:dyDescent="0.25">
      <c r="A29" s="26" t="s">
        <v>89</v>
      </c>
      <c r="B29" s="28">
        <v>1066</v>
      </c>
      <c r="C29" s="28">
        <v>1310</v>
      </c>
      <c r="D29" s="28">
        <v>1548</v>
      </c>
      <c r="E29" s="28">
        <v>1059</v>
      </c>
      <c r="F29" s="28">
        <v>1186</v>
      </c>
      <c r="G29" s="28">
        <v>1296</v>
      </c>
      <c r="H29" s="28">
        <v>1716</v>
      </c>
      <c r="I29" s="28">
        <v>1258</v>
      </c>
      <c r="J29" s="28">
        <v>1196</v>
      </c>
      <c r="K29" s="28">
        <v>1410</v>
      </c>
      <c r="L29" s="180">
        <v>0.17892976588628762</v>
      </c>
      <c r="M29" s="180">
        <v>0.32270168855534709</v>
      </c>
    </row>
    <row r="30" spans="1:13" x14ac:dyDescent="0.25">
      <c r="A30" s="26" t="s">
        <v>20</v>
      </c>
      <c r="B30" s="28">
        <v>212</v>
      </c>
      <c r="C30" s="28">
        <v>264</v>
      </c>
      <c r="D30" s="28">
        <v>331</v>
      </c>
      <c r="E30" s="28">
        <v>430</v>
      </c>
      <c r="F30" s="28">
        <v>602</v>
      </c>
      <c r="G30" s="28">
        <v>697</v>
      </c>
      <c r="H30" s="28">
        <v>639</v>
      </c>
      <c r="I30" s="28">
        <v>812</v>
      </c>
      <c r="J30" s="28">
        <v>860</v>
      </c>
      <c r="K30" s="28">
        <v>901</v>
      </c>
      <c r="L30" s="180">
        <v>4.7674418604651166E-2</v>
      </c>
      <c r="M30" s="180">
        <v>3.25</v>
      </c>
    </row>
    <row r="31" spans="1:13" x14ac:dyDescent="0.25">
      <c r="A31" s="129" t="s">
        <v>30</v>
      </c>
      <c r="B31" s="133">
        <v>19908</v>
      </c>
      <c r="C31" s="133">
        <v>20975</v>
      </c>
      <c r="D31" s="133">
        <v>21112</v>
      </c>
      <c r="E31" s="133">
        <v>20621</v>
      </c>
      <c r="F31" s="133">
        <v>22461</v>
      </c>
      <c r="G31" s="133">
        <v>22919</v>
      </c>
      <c r="H31" s="133">
        <v>22316</v>
      </c>
      <c r="I31" s="133">
        <v>21082</v>
      </c>
      <c r="J31" s="133">
        <v>21636</v>
      </c>
      <c r="K31" s="133">
        <v>20217</v>
      </c>
      <c r="L31" s="179">
        <v>-6.5585135884636714E-2</v>
      </c>
      <c r="M31" s="179">
        <v>1.5521398432790838E-2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631D-99F3-458C-B7FB-EB44E263BB1A}">
  <sheetPr>
    <tabColor rgb="FF00B050"/>
  </sheetPr>
  <dimension ref="A1:O15"/>
  <sheetViews>
    <sheetView workbookViewId="0">
      <selection activeCell="M14" sqref="M14"/>
    </sheetView>
  </sheetViews>
  <sheetFormatPr defaultRowHeight="15" x14ac:dyDescent="0.25"/>
  <cols>
    <col min="1" max="1" width="19.5703125" customWidth="1"/>
    <col min="2" max="11" width="10.28515625" customWidth="1"/>
    <col min="12" max="12" width="12.42578125" customWidth="1"/>
    <col min="13" max="13" width="12.85546875" customWidth="1"/>
  </cols>
  <sheetData>
    <row r="1" spans="1:15" x14ac:dyDescent="0.25">
      <c r="A1" s="1" t="s">
        <v>154</v>
      </c>
    </row>
    <row r="3" spans="1:15" ht="30" x14ac:dyDescent="0.25">
      <c r="A3" s="30" t="s">
        <v>100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175</v>
      </c>
      <c r="M3" s="142" t="s">
        <v>176</v>
      </c>
    </row>
    <row r="4" spans="1:15" x14ac:dyDescent="0.25">
      <c r="A4" s="129" t="s">
        <v>66</v>
      </c>
      <c r="B4" s="133">
        <v>69574</v>
      </c>
      <c r="C4" s="133">
        <v>73341</v>
      </c>
      <c r="D4" s="133">
        <v>77436</v>
      </c>
      <c r="E4" s="133">
        <v>82862</v>
      </c>
      <c r="F4" s="133">
        <v>88641</v>
      </c>
      <c r="G4" s="133">
        <v>92135</v>
      </c>
      <c r="H4" s="133">
        <v>91927</v>
      </c>
      <c r="I4" s="133">
        <v>95558</v>
      </c>
      <c r="J4" s="133">
        <v>103458</v>
      </c>
      <c r="K4" s="133">
        <v>105141</v>
      </c>
      <c r="L4" s="179">
        <v>1.6267470857739372E-2</v>
      </c>
      <c r="M4" s="179">
        <v>0.51121108460056919</v>
      </c>
    </row>
    <row r="5" spans="1:15" x14ac:dyDescent="0.25">
      <c r="A5" s="26" t="s">
        <v>9</v>
      </c>
      <c r="B5" s="28">
        <v>23039</v>
      </c>
      <c r="C5" s="28">
        <v>24437</v>
      </c>
      <c r="D5" s="28">
        <v>25583</v>
      </c>
      <c r="E5" s="28">
        <v>26869</v>
      </c>
      <c r="F5" s="28">
        <v>28605</v>
      </c>
      <c r="G5" s="28">
        <v>29784</v>
      </c>
      <c r="H5" s="28">
        <v>29306</v>
      </c>
      <c r="I5" s="28">
        <v>29554</v>
      </c>
      <c r="J5" s="28">
        <v>32015</v>
      </c>
      <c r="K5" s="28">
        <v>33230</v>
      </c>
      <c r="L5" s="180">
        <v>3.795096048727159E-2</v>
      </c>
      <c r="M5" s="180">
        <v>0.44233690698381006</v>
      </c>
      <c r="O5" s="12"/>
    </row>
    <row r="6" spans="1:15" x14ac:dyDescent="0.25">
      <c r="A6" s="26" t="s">
        <v>22</v>
      </c>
      <c r="B6" s="28">
        <v>12910</v>
      </c>
      <c r="C6" s="28">
        <v>13821</v>
      </c>
      <c r="D6" s="28">
        <v>14102</v>
      </c>
      <c r="E6" s="28">
        <v>15020</v>
      </c>
      <c r="F6" s="28">
        <v>16229</v>
      </c>
      <c r="G6" s="28">
        <v>17067</v>
      </c>
      <c r="H6" s="28">
        <v>17311</v>
      </c>
      <c r="I6" s="28">
        <v>18031</v>
      </c>
      <c r="J6" s="28">
        <v>19131</v>
      </c>
      <c r="K6" s="28">
        <v>19451</v>
      </c>
      <c r="L6" s="180">
        <v>1.6726778526998064E-2</v>
      </c>
      <c r="M6" s="180">
        <v>0.50666150271107668</v>
      </c>
      <c r="O6" s="12"/>
    </row>
    <row r="7" spans="1:15" x14ac:dyDescent="0.25">
      <c r="A7" s="26" t="s">
        <v>13</v>
      </c>
      <c r="B7" s="28">
        <v>33625</v>
      </c>
      <c r="C7" s="28">
        <v>35083</v>
      </c>
      <c r="D7" s="28">
        <v>37751</v>
      </c>
      <c r="E7" s="28">
        <v>40973</v>
      </c>
      <c r="F7" s="28">
        <v>43807</v>
      </c>
      <c r="G7" s="28">
        <v>45284</v>
      </c>
      <c r="H7" s="28">
        <v>45310</v>
      </c>
      <c r="I7" s="28">
        <v>47973</v>
      </c>
      <c r="J7" s="28">
        <v>52312</v>
      </c>
      <c r="K7" s="28">
        <v>52460</v>
      </c>
      <c r="L7" s="180">
        <v>2.8291787735127694E-3</v>
      </c>
      <c r="M7" s="180">
        <v>0.56014869888475838</v>
      </c>
      <c r="O7" s="12"/>
    </row>
    <row r="8" spans="1:15" x14ac:dyDescent="0.25">
      <c r="A8" s="129" t="s">
        <v>7</v>
      </c>
      <c r="B8" s="133">
        <v>123553</v>
      </c>
      <c r="C8" s="133">
        <v>132715</v>
      </c>
      <c r="D8" s="133">
        <v>140779</v>
      </c>
      <c r="E8" s="133">
        <v>151259</v>
      </c>
      <c r="F8" s="133">
        <v>160783</v>
      </c>
      <c r="G8" s="133">
        <v>172936</v>
      </c>
      <c r="H8" s="133">
        <v>177536</v>
      </c>
      <c r="I8" s="133">
        <v>191980</v>
      </c>
      <c r="J8" s="133">
        <v>212064</v>
      </c>
      <c r="K8" s="133">
        <v>211794</v>
      </c>
      <c r="L8" s="179">
        <v>-1.2732005432322317E-3</v>
      </c>
      <c r="M8" s="179">
        <v>0.71419552742547732</v>
      </c>
      <c r="O8" s="12"/>
    </row>
    <row r="9" spans="1:15" x14ac:dyDescent="0.25">
      <c r="A9" s="26" t="s">
        <v>7</v>
      </c>
      <c r="B9" s="28">
        <v>123553</v>
      </c>
      <c r="C9" s="28">
        <v>132715</v>
      </c>
      <c r="D9" s="28">
        <v>140779</v>
      </c>
      <c r="E9" s="28">
        <v>151259</v>
      </c>
      <c r="F9" s="28">
        <v>160783</v>
      </c>
      <c r="G9" s="28">
        <v>172936</v>
      </c>
      <c r="H9" s="28">
        <v>177536</v>
      </c>
      <c r="I9" s="28">
        <v>191980</v>
      </c>
      <c r="J9" s="28">
        <v>212064</v>
      </c>
      <c r="K9" s="28">
        <v>211794</v>
      </c>
      <c r="L9" s="180">
        <v>0.13</v>
      </c>
      <c r="M9" s="180">
        <v>71.42</v>
      </c>
      <c r="O9" s="12"/>
    </row>
    <row r="10" spans="1:15" x14ac:dyDescent="0.25">
      <c r="A10" s="129" t="s">
        <v>67</v>
      </c>
      <c r="B10" s="133">
        <v>152014</v>
      </c>
      <c r="C10" s="133">
        <v>162762</v>
      </c>
      <c r="D10" s="133">
        <v>169825</v>
      </c>
      <c r="E10" s="133">
        <v>176815</v>
      </c>
      <c r="F10" s="133">
        <v>185373</v>
      </c>
      <c r="G10" s="133">
        <v>192393</v>
      </c>
      <c r="H10" s="133">
        <v>197025</v>
      </c>
      <c r="I10" s="133">
        <v>206892</v>
      </c>
      <c r="J10" s="133">
        <v>216049</v>
      </c>
      <c r="K10" s="133">
        <v>218669</v>
      </c>
      <c r="L10" s="179">
        <v>1.2126878624756421E-2</v>
      </c>
      <c r="M10" s="179">
        <v>0.43847935058613025</v>
      </c>
      <c r="O10" s="12"/>
    </row>
    <row r="11" spans="1:15" x14ac:dyDescent="0.25">
      <c r="A11" s="26" t="s">
        <v>19</v>
      </c>
      <c r="B11" s="28">
        <v>38382</v>
      </c>
      <c r="C11" s="28">
        <v>40481</v>
      </c>
      <c r="D11" s="28">
        <v>41115</v>
      </c>
      <c r="E11" s="28">
        <v>41067</v>
      </c>
      <c r="F11" s="28">
        <v>42747</v>
      </c>
      <c r="G11" s="28">
        <v>44602</v>
      </c>
      <c r="H11" s="28">
        <v>44459</v>
      </c>
      <c r="I11" s="28">
        <v>46380</v>
      </c>
      <c r="J11" s="28">
        <v>48967</v>
      </c>
      <c r="K11" s="28">
        <v>48428</v>
      </c>
      <c r="L11" s="180">
        <v>-1.1007413155798803E-2</v>
      </c>
      <c r="M11" s="180">
        <v>0.26173727267990204</v>
      </c>
      <c r="O11" s="12"/>
    </row>
    <row r="12" spans="1:15" x14ac:dyDescent="0.25">
      <c r="A12" s="26" t="s">
        <v>16</v>
      </c>
      <c r="B12" s="28">
        <v>31783</v>
      </c>
      <c r="C12" s="28">
        <v>33296</v>
      </c>
      <c r="D12" s="28">
        <v>35049</v>
      </c>
      <c r="E12" s="28">
        <v>37691</v>
      </c>
      <c r="F12" s="28">
        <v>39575</v>
      </c>
      <c r="G12" s="28">
        <v>41686</v>
      </c>
      <c r="H12" s="28">
        <v>43112</v>
      </c>
      <c r="I12" s="28">
        <v>45262</v>
      </c>
      <c r="J12" s="28">
        <v>47031</v>
      </c>
      <c r="K12" s="28">
        <v>48107</v>
      </c>
      <c r="L12" s="180">
        <v>2.2878526929046798E-2</v>
      </c>
      <c r="M12" s="180">
        <v>0.51360790359626218</v>
      </c>
      <c r="O12" s="12"/>
    </row>
    <row r="13" spans="1:15" x14ac:dyDescent="0.25">
      <c r="A13" s="26" t="s">
        <v>4</v>
      </c>
      <c r="B13" s="28">
        <v>25254</v>
      </c>
      <c r="C13" s="28">
        <v>26542</v>
      </c>
      <c r="D13" s="28">
        <v>28084</v>
      </c>
      <c r="E13" s="28">
        <v>29383</v>
      </c>
      <c r="F13" s="28">
        <v>31318</v>
      </c>
      <c r="G13" s="28">
        <v>31959</v>
      </c>
      <c r="H13" s="28">
        <v>33055</v>
      </c>
      <c r="I13" s="28">
        <v>36026</v>
      </c>
      <c r="J13" s="28">
        <v>37741</v>
      </c>
      <c r="K13" s="28">
        <v>38401</v>
      </c>
      <c r="L13" s="180">
        <v>1.7487612940833577E-2</v>
      </c>
      <c r="M13" s="180">
        <v>0.52059079749742621</v>
      </c>
      <c r="O13" s="12"/>
    </row>
    <row r="14" spans="1:15" x14ac:dyDescent="0.25">
      <c r="A14" s="26" t="s">
        <v>17</v>
      </c>
      <c r="B14" s="28">
        <v>56595</v>
      </c>
      <c r="C14" s="28">
        <v>62443</v>
      </c>
      <c r="D14" s="28">
        <v>65577</v>
      </c>
      <c r="E14" s="28">
        <v>68674</v>
      </c>
      <c r="F14" s="28">
        <v>71733</v>
      </c>
      <c r="G14" s="28">
        <v>74146</v>
      </c>
      <c r="H14" s="28">
        <v>76399</v>
      </c>
      <c r="I14" s="28">
        <v>79224</v>
      </c>
      <c r="J14" s="28">
        <v>82310</v>
      </c>
      <c r="K14" s="28">
        <v>83733</v>
      </c>
      <c r="L14" s="180">
        <v>1.7288300328028187E-2</v>
      </c>
      <c r="M14" s="180">
        <v>0.47951232441028357</v>
      </c>
      <c r="O14" s="12"/>
    </row>
    <row r="15" spans="1:15" x14ac:dyDescent="0.25">
      <c r="A15" s="129" t="s">
        <v>30</v>
      </c>
      <c r="B15" s="133">
        <v>345141</v>
      </c>
      <c r="C15" s="133">
        <v>368818</v>
      </c>
      <c r="D15" s="133">
        <v>388040</v>
      </c>
      <c r="E15" s="133">
        <v>410936</v>
      </c>
      <c r="F15" s="133">
        <v>434797</v>
      </c>
      <c r="G15" s="133">
        <v>457464</v>
      </c>
      <c r="H15" s="133">
        <v>466488</v>
      </c>
      <c r="I15" s="133">
        <v>494430</v>
      </c>
      <c r="J15" s="133">
        <v>531571</v>
      </c>
      <c r="K15" s="133">
        <v>535604</v>
      </c>
      <c r="L15" s="179">
        <v>7.5869451117536509E-3</v>
      </c>
      <c r="M15" s="179">
        <v>0.55184113159549286</v>
      </c>
      <c r="O15" s="12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7235-B2A3-4949-A978-545B91DDD99C}">
  <sheetPr>
    <tabColor rgb="FF00B050"/>
  </sheetPr>
  <dimension ref="A2:N20"/>
  <sheetViews>
    <sheetView workbookViewId="0">
      <selection activeCell="E23" sqref="E23"/>
    </sheetView>
  </sheetViews>
  <sheetFormatPr defaultRowHeight="15" x14ac:dyDescent="0.25"/>
  <cols>
    <col min="1" max="1" width="33.42578125" customWidth="1"/>
    <col min="2" max="11" width="10" customWidth="1"/>
    <col min="12" max="12" width="12.5703125" customWidth="1"/>
    <col min="13" max="13" width="12.28515625" customWidth="1"/>
  </cols>
  <sheetData>
    <row r="2" spans="1:14" x14ac:dyDescent="0.25">
      <c r="A2" s="1" t="s">
        <v>155</v>
      </c>
    </row>
    <row r="3" spans="1:14" ht="30" x14ac:dyDescent="0.25">
      <c r="A3" s="30" t="s">
        <v>71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176</v>
      </c>
      <c r="M3" s="142" t="s">
        <v>176</v>
      </c>
    </row>
    <row r="4" spans="1:14" x14ac:dyDescent="0.25">
      <c r="A4" s="129" t="s">
        <v>66</v>
      </c>
      <c r="B4" s="133">
        <v>61655</v>
      </c>
      <c r="C4" s="133">
        <v>64980</v>
      </c>
      <c r="D4" s="133">
        <v>68631</v>
      </c>
      <c r="E4" s="133">
        <v>74230</v>
      </c>
      <c r="F4" s="133">
        <v>79482</v>
      </c>
      <c r="G4" s="133">
        <v>83507</v>
      </c>
      <c r="H4" s="133">
        <v>83885</v>
      </c>
      <c r="I4" s="133">
        <v>87820</v>
      </c>
      <c r="J4" s="133">
        <v>93303</v>
      </c>
      <c r="K4" s="133">
        <v>95563</v>
      </c>
      <c r="L4" s="179">
        <v>2.4222157915608288E-2</v>
      </c>
      <c r="M4" s="179">
        <v>0.54996350660935855</v>
      </c>
      <c r="N4" s="8"/>
    </row>
    <row r="5" spans="1:14" x14ac:dyDescent="0.25">
      <c r="A5" s="26" t="s">
        <v>9</v>
      </c>
      <c r="B5" s="28">
        <v>20517</v>
      </c>
      <c r="C5" s="28">
        <v>21535</v>
      </c>
      <c r="D5" s="28">
        <v>22410</v>
      </c>
      <c r="E5" s="28">
        <v>24229</v>
      </c>
      <c r="F5" s="28">
        <v>25797</v>
      </c>
      <c r="G5" s="28">
        <v>27142</v>
      </c>
      <c r="H5" s="28">
        <v>26955</v>
      </c>
      <c r="I5" s="28">
        <v>27280</v>
      </c>
      <c r="J5" s="28">
        <v>28707</v>
      </c>
      <c r="K5" s="28">
        <v>30245</v>
      </c>
      <c r="L5" s="180">
        <v>5.3575782910091616E-2</v>
      </c>
      <c r="M5" s="180">
        <v>0.47414339328361849</v>
      </c>
      <c r="N5" s="8"/>
    </row>
    <row r="6" spans="1:14" x14ac:dyDescent="0.25">
      <c r="A6" s="26" t="s">
        <v>22</v>
      </c>
      <c r="B6" s="28">
        <v>11774</v>
      </c>
      <c r="C6" s="28">
        <v>12583</v>
      </c>
      <c r="D6" s="28">
        <v>12964</v>
      </c>
      <c r="E6" s="28">
        <v>13790</v>
      </c>
      <c r="F6" s="28">
        <v>14912</v>
      </c>
      <c r="G6" s="28">
        <v>15834</v>
      </c>
      <c r="H6" s="28">
        <v>16184</v>
      </c>
      <c r="I6" s="28">
        <v>17048</v>
      </c>
      <c r="J6" s="28">
        <v>17932</v>
      </c>
      <c r="K6" s="28">
        <v>18282</v>
      </c>
      <c r="L6" s="180">
        <v>1.9518179790318984E-2</v>
      </c>
      <c r="M6" s="180">
        <v>0.55274333276711396</v>
      </c>
      <c r="N6" s="8"/>
    </row>
    <row r="7" spans="1:14" x14ac:dyDescent="0.25">
      <c r="A7" s="26" t="s">
        <v>13</v>
      </c>
      <c r="B7" s="28">
        <v>29364</v>
      </c>
      <c r="C7" s="28">
        <v>30862</v>
      </c>
      <c r="D7" s="28">
        <v>33257</v>
      </c>
      <c r="E7" s="28">
        <v>36211</v>
      </c>
      <c r="F7" s="28">
        <v>38773</v>
      </c>
      <c r="G7" s="28">
        <v>40531</v>
      </c>
      <c r="H7" s="28">
        <v>40746</v>
      </c>
      <c r="I7" s="28">
        <v>43492</v>
      </c>
      <c r="J7" s="28">
        <v>46664</v>
      </c>
      <c r="K7" s="28">
        <v>47036</v>
      </c>
      <c r="L7" s="180">
        <v>7.9718841076632952E-3</v>
      </c>
      <c r="M7" s="180">
        <v>0.60182536439177226</v>
      </c>
      <c r="N7" s="8"/>
    </row>
    <row r="8" spans="1:14" x14ac:dyDescent="0.25">
      <c r="A8" s="129" t="s">
        <v>7</v>
      </c>
      <c r="B8" s="133">
        <v>108955</v>
      </c>
      <c r="C8" s="133">
        <v>117965</v>
      </c>
      <c r="D8" s="133">
        <v>126099</v>
      </c>
      <c r="E8" s="133">
        <v>137351</v>
      </c>
      <c r="F8" s="133">
        <v>146296</v>
      </c>
      <c r="G8" s="133">
        <v>157101</v>
      </c>
      <c r="H8" s="133">
        <v>163245</v>
      </c>
      <c r="I8" s="133">
        <v>177760</v>
      </c>
      <c r="J8" s="133">
        <v>194509</v>
      </c>
      <c r="K8" s="133">
        <v>194816</v>
      </c>
      <c r="L8" s="179">
        <v>1.578333136255906E-3</v>
      </c>
      <c r="M8" s="179">
        <v>0.788040934330687</v>
      </c>
      <c r="N8" s="8"/>
    </row>
    <row r="9" spans="1:14" x14ac:dyDescent="0.25">
      <c r="A9" s="26" t="s">
        <v>7</v>
      </c>
      <c r="B9" s="28">
        <v>108955</v>
      </c>
      <c r="C9" s="28">
        <v>117965</v>
      </c>
      <c r="D9" s="28">
        <v>126099</v>
      </c>
      <c r="E9" s="28">
        <v>137351</v>
      </c>
      <c r="F9" s="28">
        <v>146296</v>
      </c>
      <c r="G9" s="28">
        <v>157101</v>
      </c>
      <c r="H9" s="28">
        <v>163245</v>
      </c>
      <c r="I9" s="28">
        <v>177760</v>
      </c>
      <c r="J9" s="28">
        <v>194509</v>
      </c>
      <c r="K9" s="28">
        <v>194816</v>
      </c>
      <c r="L9" s="180">
        <v>1.578333136255906E-3</v>
      </c>
      <c r="M9" s="180">
        <v>0.788040934330687</v>
      </c>
      <c r="N9" s="8"/>
    </row>
    <row r="10" spans="1:14" x14ac:dyDescent="0.25">
      <c r="A10" s="129" t="s">
        <v>67</v>
      </c>
      <c r="B10" s="133">
        <v>135621</v>
      </c>
      <c r="C10" s="133">
        <v>145060</v>
      </c>
      <c r="D10" s="133">
        <v>152900</v>
      </c>
      <c r="E10" s="133">
        <v>158590</v>
      </c>
      <c r="F10" s="133">
        <v>167109</v>
      </c>
      <c r="G10" s="133">
        <v>174094</v>
      </c>
      <c r="H10" s="133">
        <v>179911</v>
      </c>
      <c r="I10" s="133">
        <v>189202</v>
      </c>
      <c r="J10" s="133">
        <v>198702</v>
      </c>
      <c r="K10" s="133">
        <v>201941</v>
      </c>
      <c r="L10" s="179">
        <v>1.6300792140995057E-2</v>
      </c>
      <c r="M10" s="179">
        <v>0.48900981411433331</v>
      </c>
      <c r="N10" s="8"/>
    </row>
    <row r="11" spans="1:14" x14ac:dyDescent="0.25">
      <c r="A11" s="26" t="s">
        <v>19</v>
      </c>
      <c r="B11" s="28">
        <v>34670</v>
      </c>
      <c r="C11" s="28">
        <v>36858</v>
      </c>
      <c r="D11" s="28">
        <v>37516</v>
      </c>
      <c r="E11" s="28">
        <v>36996</v>
      </c>
      <c r="F11" s="28">
        <v>38613</v>
      </c>
      <c r="G11" s="28">
        <v>40257</v>
      </c>
      <c r="H11" s="28">
        <v>41028</v>
      </c>
      <c r="I11" s="28">
        <v>43001</v>
      </c>
      <c r="J11" s="28">
        <v>45709</v>
      </c>
      <c r="K11" s="28">
        <v>45217</v>
      </c>
      <c r="L11" s="180">
        <v>-1.0763744557964515E-2</v>
      </c>
      <c r="M11" s="180">
        <v>0.30421113354485146</v>
      </c>
      <c r="N11" s="8"/>
    </row>
    <row r="12" spans="1:14" x14ac:dyDescent="0.25">
      <c r="A12" s="26" t="s">
        <v>16</v>
      </c>
      <c r="B12" s="28">
        <v>28537</v>
      </c>
      <c r="C12" s="28">
        <v>29880</v>
      </c>
      <c r="D12" s="28">
        <v>31568</v>
      </c>
      <c r="E12" s="28">
        <v>33864</v>
      </c>
      <c r="F12" s="28">
        <v>35499</v>
      </c>
      <c r="G12" s="28">
        <v>37279</v>
      </c>
      <c r="H12" s="28">
        <v>39691</v>
      </c>
      <c r="I12" s="28">
        <v>41761</v>
      </c>
      <c r="J12" s="28">
        <v>43244</v>
      </c>
      <c r="K12" s="28">
        <v>44406</v>
      </c>
      <c r="L12" s="180">
        <v>2.6870779761354175E-2</v>
      </c>
      <c r="M12" s="180">
        <v>0.556085082524442</v>
      </c>
      <c r="N12" s="8"/>
    </row>
    <row r="13" spans="1:14" x14ac:dyDescent="0.25">
      <c r="A13" s="26" t="s">
        <v>4</v>
      </c>
      <c r="B13" s="28">
        <v>22783</v>
      </c>
      <c r="C13" s="28">
        <v>23768</v>
      </c>
      <c r="D13" s="28">
        <v>24985</v>
      </c>
      <c r="E13" s="28">
        <v>26411</v>
      </c>
      <c r="F13" s="28">
        <v>28261</v>
      </c>
      <c r="G13" s="28">
        <v>29165</v>
      </c>
      <c r="H13" s="28">
        <v>30018</v>
      </c>
      <c r="I13" s="28">
        <v>32615</v>
      </c>
      <c r="J13" s="28">
        <v>34448</v>
      </c>
      <c r="K13" s="28">
        <v>35150</v>
      </c>
      <c r="L13" s="180">
        <v>2.0378541569902462E-2</v>
      </c>
      <c r="M13" s="180">
        <v>0.54281701268489668</v>
      </c>
      <c r="N13" s="8"/>
    </row>
    <row r="14" spans="1:14" x14ac:dyDescent="0.25">
      <c r="A14" s="26" t="s">
        <v>17</v>
      </c>
      <c r="B14" s="28">
        <v>49631</v>
      </c>
      <c r="C14" s="28">
        <v>54554</v>
      </c>
      <c r="D14" s="28">
        <v>58831</v>
      </c>
      <c r="E14" s="28">
        <v>61319</v>
      </c>
      <c r="F14" s="28">
        <v>64736</v>
      </c>
      <c r="G14" s="28">
        <v>67393</v>
      </c>
      <c r="H14" s="28">
        <v>69174</v>
      </c>
      <c r="I14" s="28">
        <v>71825</v>
      </c>
      <c r="J14" s="28">
        <v>75301</v>
      </c>
      <c r="K14" s="28">
        <v>77168</v>
      </c>
      <c r="L14" s="180">
        <v>2.4793827439210634E-2</v>
      </c>
      <c r="M14" s="180">
        <v>0.554834679937942</v>
      </c>
      <c r="N14" s="8"/>
    </row>
    <row r="15" spans="1:14" x14ac:dyDescent="0.25">
      <c r="A15" s="129" t="s">
        <v>57</v>
      </c>
      <c r="B15" s="133">
        <v>306231</v>
      </c>
      <c r="C15" s="133">
        <v>328005</v>
      </c>
      <c r="D15" s="133">
        <v>347630</v>
      </c>
      <c r="E15" s="133">
        <v>370171</v>
      </c>
      <c r="F15" s="133">
        <v>392887</v>
      </c>
      <c r="G15" s="133">
        <v>414702</v>
      </c>
      <c r="H15" s="133">
        <v>427041</v>
      </c>
      <c r="I15" s="133">
        <v>454782</v>
      </c>
      <c r="J15" s="133">
        <v>486514</v>
      </c>
      <c r="K15" s="133">
        <v>492320</v>
      </c>
      <c r="L15" s="179">
        <v>1.1933880628306689E-2</v>
      </c>
      <c r="M15" s="179">
        <v>0.60767525168908443</v>
      </c>
      <c r="N15" s="8"/>
    </row>
    <row r="20" spans="1:1" x14ac:dyDescent="0.25">
      <c r="A20" t="s">
        <v>97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979E-0B75-48E7-A4D6-50DDEF59E8BD}">
  <sheetPr>
    <tabColor rgb="FF00B050"/>
  </sheetPr>
  <dimension ref="A2:M15"/>
  <sheetViews>
    <sheetView workbookViewId="0">
      <selection activeCell="F24" sqref="F24"/>
    </sheetView>
  </sheetViews>
  <sheetFormatPr defaultRowHeight="15" x14ac:dyDescent="0.25"/>
  <cols>
    <col min="1" max="1" width="33.42578125" customWidth="1"/>
    <col min="2" max="11" width="7.85546875" customWidth="1"/>
    <col min="12" max="12" width="11.42578125" customWidth="1"/>
    <col min="13" max="13" width="12.7109375" customWidth="1"/>
  </cols>
  <sheetData>
    <row r="2" spans="1:13" x14ac:dyDescent="0.25">
      <c r="A2" s="1" t="s">
        <v>156</v>
      </c>
    </row>
    <row r="3" spans="1:13" s="1" customFormat="1" ht="30" x14ac:dyDescent="0.25">
      <c r="A3" s="30" t="s">
        <v>74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175</v>
      </c>
      <c r="M3" s="142" t="s">
        <v>176</v>
      </c>
    </row>
    <row r="4" spans="1:13" x14ac:dyDescent="0.25">
      <c r="A4" s="129" t="s">
        <v>66</v>
      </c>
      <c r="B4" s="133">
        <v>7919</v>
      </c>
      <c r="C4" s="133">
        <v>8361</v>
      </c>
      <c r="D4" s="133">
        <v>8805</v>
      </c>
      <c r="E4" s="133">
        <v>8632</v>
      </c>
      <c r="F4" s="133">
        <v>9159</v>
      </c>
      <c r="G4" s="133">
        <v>8628</v>
      </c>
      <c r="H4" s="133">
        <v>8042</v>
      </c>
      <c r="I4" s="133">
        <v>7738</v>
      </c>
      <c r="J4" s="133">
        <v>10155</v>
      </c>
      <c r="K4" s="133">
        <v>9578</v>
      </c>
      <c r="L4" s="182">
        <v>-5.6819300837026097E-2</v>
      </c>
      <c r="M4" s="182">
        <v>0.20949614850359893</v>
      </c>
    </row>
    <row r="5" spans="1:13" x14ac:dyDescent="0.25">
      <c r="A5" s="26" t="s">
        <v>9</v>
      </c>
      <c r="B5" s="28">
        <v>2522</v>
      </c>
      <c r="C5" s="28">
        <v>2902</v>
      </c>
      <c r="D5" s="28">
        <v>3173</v>
      </c>
      <c r="E5" s="28">
        <v>2640</v>
      </c>
      <c r="F5" s="28">
        <v>2808</v>
      </c>
      <c r="G5" s="28">
        <v>2642</v>
      </c>
      <c r="H5" s="28">
        <v>2351</v>
      </c>
      <c r="I5" s="28">
        <v>2274</v>
      </c>
      <c r="J5" s="28">
        <v>3308</v>
      </c>
      <c r="K5" s="28">
        <v>2985</v>
      </c>
      <c r="L5" s="183">
        <v>-9.7642079806529627E-2</v>
      </c>
      <c r="M5" s="183">
        <v>0.18358445678033306</v>
      </c>
    </row>
    <row r="6" spans="1:13" x14ac:dyDescent="0.25">
      <c r="A6" s="26" t="s">
        <v>22</v>
      </c>
      <c r="B6" s="28">
        <v>1136</v>
      </c>
      <c r="C6" s="28">
        <v>1238</v>
      </c>
      <c r="D6" s="28">
        <v>1138</v>
      </c>
      <c r="E6" s="28">
        <v>1230</v>
      </c>
      <c r="F6" s="28">
        <v>1317</v>
      </c>
      <c r="G6" s="28">
        <v>1233</v>
      </c>
      <c r="H6" s="28">
        <v>1127</v>
      </c>
      <c r="I6" s="28">
        <v>983</v>
      </c>
      <c r="J6" s="28">
        <v>1199</v>
      </c>
      <c r="K6" s="28">
        <v>1169</v>
      </c>
      <c r="L6" s="183">
        <v>-2.5020850708924104E-2</v>
      </c>
      <c r="M6" s="183">
        <v>2.9049295774647887E-2</v>
      </c>
    </row>
    <row r="7" spans="1:13" x14ac:dyDescent="0.25">
      <c r="A7" s="26" t="s">
        <v>13</v>
      </c>
      <c r="B7" s="28">
        <v>4261</v>
      </c>
      <c r="C7" s="28">
        <v>4221</v>
      </c>
      <c r="D7" s="28">
        <v>4494</v>
      </c>
      <c r="E7" s="28">
        <v>4762</v>
      </c>
      <c r="F7" s="28">
        <v>5034</v>
      </c>
      <c r="G7" s="28">
        <v>4753</v>
      </c>
      <c r="H7" s="28">
        <v>4564</v>
      </c>
      <c r="I7" s="28">
        <v>4481</v>
      </c>
      <c r="J7" s="28">
        <v>5648</v>
      </c>
      <c r="K7" s="28">
        <v>5424</v>
      </c>
      <c r="L7" s="183">
        <v>-3.9660056657223795E-2</v>
      </c>
      <c r="M7" s="183">
        <v>0.27294062426660409</v>
      </c>
    </row>
    <row r="8" spans="1:13" x14ac:dyDescent="0.25">
      <c r="A8" s="129" t="s">
        <v>7</v>
      </c>
      <c r="B8" s="133">
        <v>14598</v>
      </c>
      <c r="C8" s="133">
        <v>14750</v>
      </c>
      <c r="D8" s="133">
        <v>14680</v>
      </c>
      <c r="E8" s="133">
        <v>13908</v>
      </c>
      <c r="F8" s="133">
        <v>14487</v>
      </c>
      <c r="G8" s="133">
        <v>15835</v>
      </c>
      <c r="H8" s="133">
        <v>14291</v>
      </c>
      <c r="I8" s="133">
        <v>14220</v>
      </c>
      <c r="J8" s="133">
        <v>17555</v>
      </c>
      <c r="K8" s="133">
        <v>16978</v>
      </c>
      <c r="L8" s="182">
        <v>-3.2868128738251214E-2</v>
      </c>
      <c r="M8" s="182">
        <v>0.16303603233319633</v>
      </c>
    </row>
    <row r="9" spans="1:13" x14ac:dyDescent="0.25">
      <c r="A9" s="26" t="s">
        <v>7</v>
      </c>
      <c r="B9" s="28">
        <v>14598</v>
      </c>
      <c r="C9" s="28">
        <v>14750</v>
      </c>
      <c r="D9" s="28">
        <v>14680</v>
      </c>
      <c r="E9" s="28">
        <v>13908</v>
      </c>
      <c r="F9" s="28">
        <v>14487</v>
      </c>
      <c r="G9" s="28">
        <v>15835</v>
      </c>
      <c r="H9" s="28">
        <v>14291</v>
      </c>
      <c r="I9" s="28">
        <v>14220</v>
      </c>
      <c r="J9" s="28">
        <v>17555</v>
      </c>
      <c r="K9" s="28">
        <v>16978</v>
      </c>
      <c r="L9" s="183">
        <v>-3.2868128738251214E-2</v>
      </c>
      <c r="M9" s="183">
        <v>0.16303603233319633</v>
      </c>
    </row>
    <row r="10" spans="1:13" x14ac:dyDescent="0.25">
      <c r="A10" s="129" t="s">
        <v>67</v>
      </c>
      <c r="B10" s="133">
        <v>16393</v>
      </c>
      <c r="C10" s="133">
        <v>17702</v>
      </c>
      <c r="D10" s="133">
        <v>16925</v>
      </c>
      <c r="E10" s="133">
        <v>18225</v>
      </c>
      <c r="F10" s="133">
        <v>18264</v>
      </c>
      <c r="G10" s="133">
        <v>18299</v>
      </c>
      <c r="H10" s="133">
        <v>17114</v>
      </c>
      <c r="I10" s="133">
        <v>17690</v>
      </c>
      <c r="J10" s="133">
        <v>17347</v>
      </c>
      <c r="K10" s="133">
        <v>16728</v>
      </c>
      <c r="L10" s="182">
        <v>-3.5683403470340692E-2</v>
      </c>
      <c r="M10" s="182">
        <v>2.0435551759897516E-2</v>
      </c>
    </row>
    <row r="11" spans="1:13" x14ac:dyDescent="0.25">
      <c r="A11" s="26" t="s">
        <v>19</v>
      </c>
      <c r="B11" s="28">
        <v>3712</v>
      </c>
      <c r="C11" s="28">
        <v>3623</v>
      </c>
      <c r="D11" s="28">
        <v>3599</v>
      </c>
      <c r="E11" s="28">
        <v>4071</v>
      </c>
      <c r="F11" s="28">
        <v>4134</v>
      </c>
      <c r="G11" s="28">
        <v>4345</v>
      </c>
      <c r="H11" s="28">
        <v>3431</v>
      </c>
      <c r="I11" s="28">
        <v>3379</v>
      </c>
      <c r="J11" s="28">
        <v>3258</v>
      </c>
      <c r="K11" s="28">
        <v>3211</v>
      </c>
      <c r="L11" s="183">
        <v>-1.4426028238182934E-2</v>
      </c>
      <c r="M11" s="183">
        <v>-0.13496767241379309</v>
      </c>
    </row>
    <row r="12" spans="1:13" x14ac:dyDescent="0.25">
      <c r="A12" s="26" t="s">
        <v>16</v>
      </c>
      <c r="B12" s="28">
        <v>3246</v>
      </c>
      <c r="C12" s="28">
        <v>3416</v>
      </c>
      <c r="D12" s="28">
        <v>3481</v>
      </c>
      <c r="E12" s="28">
        <v>3827</v>
      </c>
      <c r="F12" s="28">
        <v>4076</v>
      </c>
      <c r="G12" s="28">
        <v>4407</v>
      </c>
      <c r="H12" s="28">
        <v>3421</v>
      </c>
      <c r="I12" s="28">
        <v>3501</v>
      </c>
      <c r="J12" s="28">
        <v>3787</v>
      </c>
      <c r="K12" s="28">
        <v>3701</v>
      </c>
      <c r="L12" s="183">
        <v>-2.2709268550303672E-2</v>
      </c>
      <c r="M12" s="183">
        <v>0.14017252002464572</v>
      </c>
    </row>
    <row r="13" spans="1:13" x14ac:dyDescent="0.25">
      <c r="A13" s="26" t="s">
        <v>4</v>
      </c>
      <c r="B13" s="28">
        <v>2471</v>
      </c>
      <c r="C13" s="28">
        <v>2774</v>
      </c>
      <c r="D13" s="28">
        <v>3099</v>
      </c>
      <c r="E13" s="28">
        <v>2972</v>
      </c>
      <c r="F13" s="28">
        <v>3057</v>
      </c>
      <c r="G13" s="28">
        <v>2794</v>
      </c>
      <c r="H13" s="28">
        <v>3037</v>
      </c>
      <c r="I13" s="28">
        <v>3411</v>
      </c>
      <c r="J13" s="28">
        <v>3293</v>
      </c>
      <c r="K13" s="28">
        <v>3251</v>
      </c>
      <c r="L13" s="183">
        <v>-1.2754327361068934E-2</v>
      </c>
      <c r="M13" s="183">
        <v>0.31566167543504653</v>
      </c>
    </row>
    <row r="14" spans="1:13" x14ac:dyDescent="0.25">
      <c r="A14" s="26" t="s">
        <v>17</v>
      </c>
      <c r="B14" s="28">
        <v>6964</v>
      </c>
      <c r="C14" s="28">
        <v>7889</v>
      </c>
      <c r="D14" s="28">
        <v>6746</v>
      </c>
      <c r="E14" s="28">
        <v>7355</v>
      </c>
      <c r="F14" s="28">
        <v>6997</v>
      </c>
      <c r="G14" s="28">
        <v>6753</v>
      </c>
      <c r="H14" s="28">
        <v>7225</v>
      </c>
      <c r="I14" s="28">
        <v>7399</v>
      </c>
      <c r="J14" s="28">
        <v>7009</v>
      </c>
      <c r="K14" s="28">
        <v>6565</v>
      </c>
      <c r="L14" s="183">
        <v>-6.334712512483949E-2</v>
      </c>
      <c r="M14" s="183">
        <v>-5.7294658242389433E-2</v>
      </c>
    </row>
    <row r="15" spans="1:13" x14ac:dyDescent="0.25">
      <c r="A15" s="129" t="s">
        <v>57</v>
      </c>
      <c r="B15" s="133">
        <v>38910</v>
      </c>
      <c r="C15" s="133">
        <v>40813</v>
      </c>
      <c r="D15" s="133">
        <v>40410</v>
      </c>
      <c r="E15" s="133">
        <v>40765</v>
      </c>
      <c r="F15" s="133">
        <v>41910</v>
      </c>
      <c r="G15" s="133">
        <v>42762</v>
      </c>
      <c r="H15" s="133">
        <v>39447</v>
      </c>
      <c r="I15" s="133">
        <v>39648</v>
      </c>
      <c r="J15" s="133">
        <v>45057</v>
      </c>
      <c r="K15" s="133">
        <v>43284</v>
      </c>
      <c r="L15" s="182">
        <v>-3.9350156468473264E-2</v>
      </c>
      <c r="M15" s="182">
        <v>0.11241326137239784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25D0-6F93-4E22-A4DB-7BFB492EE187}">
  <sheetPr>
    <tabColor rgb="FF00B050"/>
  </sheetPr>
  <dimension ref="A2:M15"/>
  <sheetViews>
    <sheetView workbookViewId="0">
      <selection activeCell="B25" sqref="B25"/>
    </sheetView>
  </sheetViews>
  <sheetFormatPr defaultRowHeight="15" x14ac:dyDescent="0.25"/>
  <cols>
    <col min="1" max="1" width="18.85546875" customWidth="1"/>
    <col min="2" max="11" width="9.42578125" customWidth="1"/>
    <col min="12" max="12" width="12.140625" customWidth="1"/>
    <col min="13" max="13" width="12.85546875" customWidth="1"/>
    <col min="14" max="14" width="8.42578125" customWidth="1"/>
  </cols>
  <sheetData>
    <row r="2" spans="1:13" x14ac:dyDescent="0.25">
      <c r="A2" s="1" t="s">
        <v>157</v>
      </c>
    </row>
    <row r="3" spans="1:13" ht="30" x14ac:dyDescent="0.25">
      <c r="A3" s="30" t="s">
        <v>65</v>
      </c>
      <c r="B3" s="142" t="s">
        <v>0</v>
      </c>
      <c r="C3" s="142" t="s">
        <v>1</v>
      </c>
      <c r="D3" s="142" t="s">
        <v>2</v>
      </c>
      <c r="E3" s="142" t="s">
        <v>104</v>
      </c>
      <c r="F3" s="142" t="s">
        <v>105</v>
      </c>
      <c r="G3" s="142" t="s">
        <v>106</v>
      </c>
      <c r="H3" s="142" t="s">
        <v>28</v>
      </c>
      <c r="I3" s="142" t="s">
        <v>110</v>
      </c>
      <c r="J3" s="142" t="s">
        <v>111</v>
      </c>
      <c r="K3" s="142" t="s">
        <v>177</v>
      </c>
      <c r="L3" s="142" t="s">
        <v>175</v>
      </c>
      <c r="M3" s="142" t="s">
        <v>176</v>
      </c>
    </row>
    <row r="4" spans="1:13" x14ac:dyDescent="0.25">
      <c r="A4" s="129" t="s">
        <v>66</v>
      </c>
      <c r="B4" s="133">
        <v>34378</v>
      </c>
      <c r="C4" s="133">
        <v>36449</v>
      </c>
      <c r="D4" s="133">
        <v>38327</v>
      </c>
      <c r="E4" s="133">
        <v>40946</v>
      </c>
      <c r="F4" s="133">
        <v>43080</v>
      </c>
      <c r="G4" s="133">
        <v>44319</v>
      </c>
      <c r="H4" s="133">
        <v>43239</v>
      </c>
      <c r="I4" s="133">
        <v>45638</v>
      </c>
      <c r="J4" s="133">
        <v>49537</v>
      </c>
      <c r="K4" s="133">
        <v>50787</v>
      </c>
      <c r="L4" s="179">
        <v>2.5233663726103719E-2</v>
      </c>
      <c r="M4" s="179">
        <v>0.47731107103380066</v>
      </c>
    </row>
    <row r="5" spans="1:13" x14ac:dyDescent="0.25">
      <c r="A5" s="26" t="s">
        <v>9</v>
      </c>
      <c r="B5" s="28">
        <v>13518</v>
      </c>
      <c r="C5" s="28">
        <v>14504</v>
      </c>
      <c r="D5" s="28">
        <v>15255</v>
      </c>
      <c r="E5" s="28">
        <v>16083</v>
      </c>
      <c r="F5" s="28">
        <v>17069</v>
      </c>
      <c r="G5" s="28">
        <v>17436</v>
      </c>
      <c r="H5" s="28">
        <v>16821</v>
      </c>
      <c r="I5" s="28">
        <v>17930</v>
      </c>
      <c r="J5" s="28">
        <v>19122</v>
      </c>
      <c r="K5" s="28">
        <v>19860</v>
      </c>
      <c r="L5" s="180">
        <v>3.85942893002824E-2</v>
      </c>
      <c r="M5" s="180">
        <v>0.46915224145583667</v>
      </c>
    </row>
    <row r="6" spans="1:13" x14ac:dyDescent="0.25">
      <c r="A6" s="26" t="s">
        <v>22</v>
      </c>
      <c r="B6" s="28">
        <v>7479</v>
      </c>
      <c r="C6" s="28">
        <v>8145</v>
      </c>
      <c r="D6" s="28">
        <v>8371</v>
      </c>
      <c r="E6" s="28">
        <v>8844</v>
      </c>
      <c r="F6" s="28">
        <v>9275</v>
      </c>
      <c r="G6" s="28">
        <v>9610</v>
      </c>
      <c r="H6" s="28">
        <v>9740</v>
      </c>
      <c r="I6" s="28">
        <v>9848</v>
      </c>
      <c r="J6" s="28">
        <v>10431</v>
      </c>
      <c r="K6" s="28">
        <v>10317</v>
      </c>
      <c r="L6" s="180">
        <v>-1.092896174863388E-2</v>
      </c>
      <c r="M6" s="180">
        <v>0.37946249498596069</v>
      </c>
    </row>
    <row r="7" spans="1:13" x14ac:dyDescent="0.25">
      <c r="A7" s="26" t="s">
        <v>13</v>
      </c>
      <c r="B7" s="28">
        <v>13381</v>
      </c>
      <c r="C7" s="28">
        <v>13800</v>
      </c>
      <c r="D7" s="28">
        <v>14701</v>
      </c>
      <c r="E7" s="28">
        <v>16019</v>
      </c>
      <c r="F7" s="28">
        <v>16736</v>
      </c>
      <c r="G7" s="28">
        <v>17273</v>
      </c>
      <c r="H7" s="28">
        <v>16678</v>
      </c>
      <c r="I7" s="28">
        <v>17860</v>
      </c>
      <c r="J7" s="28">
        <v>19984</v>
      </c>
      <c r="K7" s="28">
        <v>20610</v>
      </c>
      <c r="L7" s="180">
        <v>3.1325060048038429E-2</v>
      </c>
      <c r="M7" s="180">
        <v>0.54024362902623124</v>
      </c>
    </row>
    <row r="8" spans="1:13" x14ac:dyDescent="0.25">
      <c r="A8" s="129" t="s">
        <v>7</v>
      </c>
      <c r="B8" s="133">
        <v>44731</v>
      </c>
      <c r="C8" s="133">
        <v>48794</v>
      </c>
      <c r="D8" s="133">
        <v>50913</v>
      </c>
      <c r="E8" s="133">
        <v>54066</v>
      </c>
      <c r="F8" s="133">
        <v>56406</v>
      </c>
      <c r="G8" s="133">
        <v>59087</v>
      </c>
      <c r="H8" s="133">
        <v>58170</v>
      </c>
      <c r="I8" s="133">
        <v>63293</v>
      </c>
      <c r="J8" s="133">
        <v>69602</v>
      </c>
      <c r="K8" s="133">
        <v>70853</v>
      </c>
      <c r="L8" s="179">
        <v>1.797362144765955E-2</v>
      </c>
      <c r="M8" s="179">
        <v>0.58397979030202762</v>
      </c>
    </row>
    <row r="9" spans="1:13" x14ac:dyDescent="0.25">
      <c r="A9" s="35" t="s">
        <v>7</v>
      </c>
      <c r="B9" s="28">
        <v>44731</v>
      </c>
      <c r="C9" s="28">
        <v>48794</v>
      </c>
      <c r="D9" s="28">
        <v>50913</v>
      </c>
      <c r="E9" s="28">
        <v>54066</v>
      </c>
      <c r="F9" s="28">
        <v>56406</v>
      </c>
      <c r="G9" s="28">
        <v>59087</v>
      </c>
      <c r="H9" s="28">
        <v>58170</v>
      </c>
      <c r="I9" s="28">
        <v>63293</v>
      </c>
      <c r="J9" s="28">
        <v>69602</v>
      </c>
      <c r="K9" s="28">
        <v>70853</v>
      </c>
      <c r="L9" s="180">
        <v>1.797362144765955E-2</v>
      </c>
      <c r="M9" s="180">
        <v>0.58397979030202762</v>
      </c>
    </row>
    <row r="10" spans="1:13" x14ac:dyDescent="0.25">
      <c r="A10" s="129" t="s">
        <v>67</v>
      </c>
      <c r="B10" s="133">
        <v>69942</v>
      </c>
      <c r="C10" s="133">
        <v>74070</v>
      </c>
      <c r="D10" s="133">
        <v>75849</v>
      </c>
      <c r="E10" s="133">
        <v>80142</v>
      </c>
      <c r="F10" s="133">
        <v>82992</v>
      </c>
      <c r="G10" s="133">
        <v>86203</v>
      </c>
      <c r="H10" s="133">
        <v>87359</v>
      </c>
      <c r="I10" s="133">
        <v>92254</v>
      </c>
      <c r="J10" s="133">
        <v>97143</v>
      </c>
      <c r="K10" s="133">
        <v>99276</v>
      </c>
      <c r="L10" s="179">
        <v>2.1957320650999042E-2</v>
      </c>
      <c r="M10" s="179">
        <v>0.41940464956678392</v>
      </c>
    </row>
    <row r="11" spans="1:13" x14ac:dyDescent="0.25">
      <c r="A11" s="35" t="s">
        <v>19</v>
      </c>
      <c r="B11" s="28">
        <v>19318</v>
      </c>
      <c r="C11" s="28">
        <v>20663</v>
      </c>
      <c r="D11" s="28">
        <v>21282</v>
      </c>
      <c r="E11" s="28">
        <v>22417</v>
      </c>
      <c r="F11" s="28">
        <v>23066</v>
      </c>
      <c r="G11" s="28">
        <v>24441</v>
      </c>
      <c r="H11" s="28">
        <v>24134</v>
      </c>
      <c r="I11" s="28">
        <v>25233</v>
      </c>
      <c r="J11" s="28">
        <v>25846</v>
      </c>
      <c r="K11" s="28">
        <v>26325</v>
      </c>
      <c r="L11" s="180">
        <v>1.8532848409811963E-2</v>
      </c>
      <c r="M11" s="180">
        <v>0.36271870794078059</v>
      </c>
    </row>
    <row r="12" spans="1:13" x14ac:dyDescent="0.25">
      <c r="A12" s="35" t="s">
        <v>16</v>
      </c>
      <c r="B12" s="28">
        <v>12732</v>
      </c>
      <c r="C12" s="28">
        <v>13225</v>
      </c>
      <c r="D12" s="28">
        <v>13850</v>
      </c>
      <c r="E12" s="28">
        <v>15037</v>
      </c>
      <c r="F12" s="28">
        <v>15664</v>
      </c>
      <c r="G12" s="28">
        <v>16298</v>
      </c>
      <c r="H12" s="28">
        <v>17449</v>
      </c>
      <c r="I12" s="28">
        <v>18758</v>
      </c>
      <c r="J12" s="28">
        <v>19560</v>
      </c>
      <c r="K12" s="28">
        <v>19933</v>
      </c>
      <c r="L12" s="180">
        <v>1.9069529652351737E-2</v>
      </c>
      <c r="M12" s="180">
        <v>0.56558278353754321</v>
      </c>
    </row>
    <row r="13" spans="1:13" x14ac:dyDescent="0.25">
      <c r="A13" s="26" t="s">
        <v>4</v>
      </c>
      <c r="B13" s="28">
        <v>14243</v>
      </c>
      <c r="C13" s="28">
        <v>14894</v>
      </c>
      <c r="D13" s="28">
        <v>15004</v>
      </c>
      <c r="E13" s="28">
        <v>15613</v>
      </c>
      <c r="F13" s="28">
        <v>16718</v>
      </c>
      <c r="G13" s="28">
        <v>17261</v>
      </c>
      <c r="H13" s="28">
        <v>17874</v>
      </c>
      <c r="I13" s="28">
        <v>19818</v>
      </c>
      <c r="J13" s="28">
        <v>21538</v>
      </c>
      <c r="K13" s="28">
        <v>22020</v>
      </c>
      <c r="L13" s="180">
        <v>2.2379050979663851E-2</v>
      </c>
      <c r="M13" s="180">
        <v>0.54602260759671417</v>
      </c>
    </row>
    <row r="14" spans="1:13" x14ac:dyDescent="0.25">
      <c r="A14" s="26" t="s">
        <v>17</v>
      </c>
      <c r="B14" s="28">
        <v>23649</v>
      </c>
      <c r="C14" s="28">
        <v>25288</v>
      </c>
      <c r="D14" s="28">
        <v>25713</v>
      </c>
      <c r="E14" s="28">
        <v>27075</v>
      </c>
      <c r="F14" s="28">
        <v>27544</v>
      </c>
      <c r="G14" s="28">
        <v>28203</v>
      </c>
      <c r="H14" s="28">
        <v>27902</v>
      </c>
      <c r="I14" s="28">
        <v>28445</v>
      </c>
      <c r="J14" s="28">
        <v>30199</v>
      </c>
      <c r="K14" s="28">
        <v>30998</v>
      </c>
      <c r="L14" s="180">
        <v>2.645782972946124E-2</v>
      </c>
      <c r="M14" s="180">
        <v>0.31075309738255319</v>
      </c>
    </row>
    <row r="15" spans="1:13" x14ac:dyDescent="0.25">
      <c r="A15" s="129" t="s">
        <v>57</v>
      </c>
      <c r="B15" s="133">
        <v>149051</v>
      </c>
      <c r="C15" s="133">
        <v>159313</v>
      </c>
      <c r="D15" s="133">
        <v>165089</v>
      </c>
      <c r="E15" s="133">
        <v>175154</v>
      </c>
      <c r="F15" s="133">
        <v>182478</v>
      </c>
      <c r="G15" s="133">
        <v>189609</v>
      </c>
      <c r="H15" s="133">
        <v>188768</v>
      </c>
      <c r="I15" s="133">
        <v>201185</v>
      </c>
      <c r="J15" s="133">
        <v>216282</v>
      </c>
      <c r="K15" s="133">
        <v>220916</v>
      </c>
      <c r="L15" s="179">
        <v>2.1425731221275928E-2</v>
      </c>
      <c r="M15" s="179">
        <v>0.48215040489496885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83B0-0AFC-43DA-A17F-36381F2BD39C}">
  <sheetPr>
    <tabColor rgb="FF00B050"/>
  </sheetPr>
  <dimension ref="A2:M15"/>
  <sheetViews>
    <sheetView workbookViewId="0">
      <selection activeCell="I23" sqref="I23"/>
    </sheetView>
  </sheetViews>
  <sheetFormatPr defaultRowHeight="15" x14ac:dyDescent="0.25"/>
  <cols>
    <col min="1" max="1" width="29.7109375" customWidth="1"/>
    <col min="2" max="2" width="11.28515625" customWidth="1"/>
    <col min="3" max="3" width="11.42578125" customWidth="1"/>
    <col min="4" max="5" width="10.42578125" customWidth="1"/>
    <col min="6" max="6" width="11.42578125" customWidth="1"/>
    <col min="7" max="7" width="10.42578125" customWidth="1"/>
    <col min="8" max="8" width="11.42578125" customWidth="1"/>
    <col min="9" max="9" width="11.28515625" customWidth="1"/>
    <col min="10" max="10" width="11" customWidth="1"/>
    <col min="11" max="11" width="10.5703125" customWidth="1"/>
    <col min="12" max="12" width="12.5703125" customWidth="1"/>
    <col min="13" max="13" width="12.42578125" customWidth="1"/>
  </cols>
  <sheetData>
    <row r="2" spans="1:13" x14ac:dyDescent="0.25">
      <c r="A2" s="1" t="s">
        <v>158</v>
      </c>
    </row>
    <row r="3" spans="1:13" ht="30" x14ac:dyDescent="0.25">
      <c r="A3" s="140" t="s">
        <v>101</v>
      </c>
      <c r="B3" s="165" t="s">
        <v>0</v>
      </c>
      <c r="C3" s="165" t="s">
        <v>1</v>
      </c>
      <c r="D3" s="165" t="s">
        <v>2</v>
      </c>
      <c r="E3" s="165" t="s">
        <v>104</v>
      </c>
      <c r="F3" s="165" t="s">
        <v>105</v>
      </c>
      <c r="G3" s="165" t="s">
        <v>106</v>
      </c>
      <c r="H3" s="165" t="s">
        <v>28</v>
      </c>
      <c r="I3" s="165" t="s">
        <v>110</v>
      </c>
      <c r="J3" s="165" t="s">
        <v>111</v>
      </c>
      <c r="K3" s="165" t="s">
        <v>177</v>
      </c>
      <c r="L3" s="136" t="s">
        <v>175</v>
      </c>
      <c r="M3" s="136" t="s">
        <v>176</v>
      </c>
    </row>
    <row r="4" spans="1:13" x14ac:dyDescent="0.25">
      <c r="A4" s="129" t="s">
        <v>66</v>
      </c>
      <c r="B4" s="138">
        <v>30498</v>
      </c>
      <c r="C4" s="138">
        <v>32360</v>
      </c>
      <c r="D4" s="138">
        <v>34137</v>
      </c>
      <c r="E4" s="138">
        <v>36790</v>
      </c>
      <c r="F4" s="138">
        <v>38886</v>
      </c>
      <c r="G4" s="138">
        <v>40315</v>
      </c>
      <c r="H4" s="138">
        <v>39909</v>
      </c>
      <c r="I4" s="138">
        <v>42132</v>
      </c>
      <c r="J4" s="138">
        <v>44271</v>
      </c>
      <c r="K4" s="138">
        <v>45480</v>
      </c>
      <c r="L4" s="179">
        <v>2.7309073659957987E-2</v>
      </c>
      <c r="M4" s="179">
        <v>0.49124532756246309</v>
      </c>
    </row>
    <row r="5" spans="1:13" x14ac:dyDescent="0.25">
      <c r="A5" s="35" t="s">
        <v>9</v>
      </c>
      <c r="B5" s="28">
        <v>11945</v>
      </c>
      <c r="C5" s="28">
        <v>12669</v>
      </c>
      <c r="D5" s="28">
        <v>13344</v>
      </c>
      <c r="E5" s="28">
        <v>14297</v>
      </c>
      <c r="F5" s="28">
        <v>15158</v>
      </c>
      <c r="G5" s="28">
        <v>15669</v>
      </c>
      <c r="H5" s="28">
        <v>15410</v>
      </c>
      <c r="I5" s="28">
        <v>16270</v>
      </c>
      <c r="J5" s="28">
        <v>16933</v>
      </c>
      <c r="K5" s="28">
        <v>17907</v>
      </c>
      <c r="L5" s="180">
        <v>5.7520817338923995E-2</v>
      </c>
      <c r="M5" s="180">
        <v>0.49912097111762244</v>
      </c>
    </row>
    <row r="6" spans="1:13" x14ac:dyDescent="0.25">
      <c r="A6" s="35" t="s">
        <v>22</v>
      </c>
      <c r="B6" s="28">
        <v>6784</v>
      </c>
      <c r="C6" s="28">
        <v>7413</v>
      </c>
      <c r="D6" s="28">
        <v>7660</v>
      </c>
      <c r="E6" s="28">
        <v>8128</v>
      </c>
      <c r="F6" s="28">
        <v>8568</v>
      </c>
      <c r="G6" s="28">
        <v>8989</v>
      </c>
      <c r="H6" s="28">
        <v>9162</v>
      </c>
      <c r="I6" s="28">
        <v>9347</v>
      </c>
      <c r="J6" s="28">
        <v>9835</v>
      </c>
      <c r="K6" s="28">
        <v>9726</v>
      </c>
      <c r="L6" s="180">
        <v>-1.1082867310625319E-2</v>
      </c>
      <c r="M6" s="180">
        <v>0.4336674528301887</v>
      </c>
    </row>
    <row r="7" spans="1:13" x14ac:dyDescent="0.25">
      <c r="A7" s="35" t="s">
        <v>13</v>
      </c>
      <c r="B7" s="28">
        <v>11769</v>
      </c>
      <c r="C7" s="28">
        <v>12278</v>
      </c>
      <c r="D7" s="28">
        <v>13133</v>
      </c>
      <c r="E7" s="28">
        <v>14365</v>
      </c>
      <c r="F7" s="28">
        <v>15160</v>
      </c>
      <c r="G7" s="28">
        <v>15657</v>
      </c>
      <c r="H7" s="28">
        <v>15337</v>
      </c>
      <c r="I7" s="28">
        <v>16515</v>
      </c>
      <c r="J7" s="28">
        <v>17503</v>
      </c>
      <c r="K7" s="28">
        <v>17847</v>
      </c>
      <c r="L7" s="180">
        <v>1.9653773638804776E-2</v>
      </c>
      <c r="M7" s="180">
        <v>0.51644149885291868</v>
      </c>
    </row>
    <row r="8" spans="1:13" x14ac:dyDescent="0.25">
      <c r="A8" s="134" t="s">
        <v>7</v>
      </c>
      <c r="B8" s="133">
        <v>37207</v>
      </c>
      <c r="C8" s="133">
        <v>40911</v>
      </c>
      <c r="D8" s="133">
        <v>43324</v>
      </c>
      <c r="E8" s="133">
        <v>46192</v>
      </c>
      <c r="F8" s="133">
        <v>48948</v>
      </c>
      <c r="G8" s="133">
        <v>51447</v>
      </c>
      <c r="H8" s="133">
        <v>52047</v>
      </c>
      <c r="I8" s="133">
        <v>56475</v>
      </c>
      <c r="J8" s="133">
        <v>60578</v>
      </c>
      <c r="K8" s="133">
        <v>61875</v>
      </c>
      <c r="L8" s="179">
        <v>2.1410413021228827E-2</v>
      </c>
      <c r="M8" s="179">
        <v>0.66299352272421852</v>
      </c>
    </row>
    <row r="9" spans="1:13" x14ac:dyDescent="0.25">
      <c r="A9" s="35" t="s">
        <v>7</v>
      </c>
      <c r="B9" s="28">
        <v>37207</v>
      </c>
      <c r="C9" s="28">
        <v>40911</v>
      </c>
      <c r="D9" s="28">
        <v>43324</v>
      </c>
      <c r="E9" s="28">
        <v>46192</v>
      </c>
      <c r="F9" s="28">
        <v>48948</v>
      </c>
      <c r="G9" s="28">
        <v>51447</v>
      </c>
      <c r="H9" s="28">
        <v>52047</v>
      </c>
      <c r="I9" s="28">
        <v>56475</v>
      </c>
      <c r="J9" s="28">
        <v>60578</v>
      </c>
      <c r="K9" s="28">
        <v>61875</v>
      </c>
      <c r="L9" s="180">
        <v>2.1410413021228827E-2</v>
      </c>
      <c r="M9" s="180">
        <v>0.66299352272421852</v>
      </c>
    </row>
    <row r="10" spans="1:13" x14ac:dyDescent="0.25">
      <c r="A10" s="129" t="s">
        <v>67</v>
      </c>
      <c r="B10" s="133">
        <v>62344</v>
      </c>
      <c r="C10" s="133">
        <v>66204</v>
      </c>
      <c r="D10" s="133">
        <v>68330</v>
      </c>
      <c r="E10" s="133">
        <v>72028</v>
      </c>
      <c r="F10" s="133">
        <v>75195</v>
      </c>
      <c r="G10" s="133">
        <v>78004</v>
      </c>
      <c r="H10" s="133">
        <v>79681</v>
      </c>
      <c r="I10" s="133">
        <v>84012</v>
      </c>
      <c r="J10" s="133">
        <v>88012</v>
      </c>
      <c r="K10" s="133">
        <v>90494</v>
      </c>
      <c r="L10" s="179">
        <v>2.8200699904558469E-2</v>
      </c>
      <c r="M10" s="179">
        <v>0.45152701142050561</v>
      </c>
    </row>
    <row r="11" spans="1:13" x14ac:dyDescent="0.25">
      <c r="A11" s="35" t="s">
        <v>19</v>
      </c>
      <c r="B11" s="28">
        <v>17353</v>
      </c>
      <c r="C11" s="28">
        <v>18676</v>
      </c>
      <c r="D11" s="28">
        <v>19271</v>
      </c>
      <c r="E11" s="28">
        <v>20266</v>
      </c>
      <c r="F11" s="28">
        <v>20999</v>
      </c>
      <c r="G11" s="28">
        <v>22175</v>
      </c>
      <c r="H11" s="28">
        <v>22150</v>
      </c>
      <c r="I11" s="28">
        <v>23153</v>
      </c>
      <c r="J11" s="28">
        <v>23701</v>
      </c>
      <c r="K11" s="28">
        <v>24173</v>
      </c>
      <c r="L11" s="180">
        <v>1.9914771528627483E-2</v>
      </c>
      <c r="M11" s="180">
        <v>0.39301561689621389</v>
      </c>
    </row>
    <row r="12" spans="1:13" x14ac:dyDescent="0.25">
      <c r="A12" s="35" t="s">
        <v>16</v>
      </c>
      <c r="B12" s="28">
        <v>11218</v>
      </c>
      <c r="C12" s="28">
        <v>11710</v>
      </c>
      <c r="D12" s="28">
        <v>12324</v>
      </c>
      <c r="E12" s="28">
        <v>13414</v>
      </c>
      <c r="F12" s="28">
        <v>14197</v>
      </c>
      <c r="G12" s="28">
        <v>14840</v>
      </c>
      <c r="H12" s="28">
        <v>16003</v>
      </c>
      <c r="I12" s="28">
        <v>17299</v>
      </c>
      <c r="J12" s="28">
        <v>17801</v>
      </c>
      <c r="K12" s="28">
        <v>18448</v>
      </c>
      <c r="L12" s="180">
        <v>3.6346272681310042E-2</v>
      </c>
      <c r="M12" s="180">
        <v>0.64449991085755032</v>
      </c>
    </row>
    <row r="13" spans="1:13" x14ac:dyDescent="0.25">
      <c r="A13" s="35" t="s">
        <v>4</v>
      </c>
      <c r="B13" s="28">
        <v>13103</v>
      </c>
      <c r="C13" s="28">
        <v>13557</v>
      </c>
      <c r="D13" s="28">
        <v>13603</v>
      </c>
      <c r="E13" s="28">
        <v>14337</v>
      </c>
      <c r="F13" s="28">
        <v>15485</v>
      </c>
      <c r="G13" s="28">
        <v>15919</v>
      </c>
      <c r="H13" s="28">
        <v>16447</v>
      </c>
      <c r="I13" s="28">
        <v>17986</v>
      </c>
      <c r="J13" s="28">
        <v>19300</v>
      </c>
      <c r="K13" s="28">
        <v>19866</v>
      </c>
      <c r="L13" s="180">
        <v>2.9326424870466321E-2</v>
      </c>
      <c r="M13" s="180">
        <v>0.51614134167747849</v>
      </c>
    </row>
    <row r="14" spans="1:13" x14ac:dyDescent="0.25">
      <c r="A14" s="35" t="s">
        <v>17</v>
      </c>
      <c r="B14" s="28">
        <v>20670</v>
      </c>
      <c r="C14" s="28">
        <v>22261</v>
      </c>
      <c r="D14" s="28">
        <v>23132</v>
      </c>
      <c r="E14" s="28">
        <v>24011</v>
      </c>
      <c r="F14" s="28">
        <v>24514</v>
      </c>
      <c r="G14" s="28">
        <v>25070</v>
      </c>
      <c r="H14" s="28">
        <v>25081</v>
      </c>
      <c r="I14" s="28">
        <v>25574</v>
      </c>
      <c r="J14" s="28">
        <v>27210</v>
      </c>
      <c r="K14" s="28">
        <v>28007</v>
      </c>
      <c r="L14" s="180">
        <v>2.9290701947813302E-2</v>
      </c>
      <c r="M14" s="180">
        <v>0.35495887760038702</v>
      </c>
    </row>
    <row r="15" spans="1:13" x14ac:dyDescent="0.25">
      <c r="A15" s="129" t="s">
        <v>57</v>
      </c>
      <c r="B15" s="139">
        <v>130049</v>
      </c>
      <c r="C15" s="139">
        <v>139475</v>
      </c>
      <c r="D15" s="139">
        <v>145791</v>
      </c>
      <c r="E15" s="139">
        <v>155010</v>
      </c>
      <c r="F15" s="139">
        <v>163029</v>
      </c>
      <c r="G15" s="139">
        <v>169766</v>
      </c>
      <c r="H15" s="139">
        <v>171637</v>
      </c>
      <c r="I15" s="139">
        <v>182619</v>
      </c>
      <c r="J15" s="139">
        <v>192861</v>
      </c>
      <c r="K15" s="139">
        <v>197849</v>
      </c>
      <c r="L15" s="179">
        <v>2.5863186439974904E-2</v>
      </c>
      <c r="M15" s="179">
        <v>0.5213419557243808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0FF1-70E8-4725-BD07-FDE5094E557A}">
  <sheetPr>
    <tabColor theme="9"/>
  </sheetPr>
  <dimension ref="A1:M14"/>
  <sheetViews>
    <sheetView workbookViewId="0">
      <selection activeCell="D22" sqref="D22"/>
    </sheetView>
  </sheetViews>
  <sheetFormatPr defaultRowHeight="15" x14ac:dyDescent="0.25"/>
  <cols>
    <col min="1" max="1" width="26.42578125" customWidth="1"/>
    <col min="2" max="11" width="9.28515625" customWidth="1"/>
    <col min="12" max="12" width="12.5703125" customWidth="1"/>
    <col min="13" max="13" width="12.7109375" customWidth="1"/>
  </cols>
  <sheetData>
    <row r="1" spans="1:13" x14ac:dyDescent="0.25">
      <c r="A1" s="1" t="s">
        <v>115</v>
      </c>
    </row>
    <row r="2" spans="1:13" ht="45" x14ac:dyDescent="0.25">
      <c r="A2" s="135" t="s">
        <v>74</v>
      </c>
      <c r="B2" s="166" t="s">
        <v>0</v>
      </c>
      <c r="C2" s="166" t="s">
        <v>1</v>
      </c>
      <c r="D2" s="166" t="s">
        <v>2</v>
      </c>
      <c r="E2" s="166" t="s">
        <v>104</v>
      </c>
      <c r="F2" s="166" t="s">
        <v>105</v>
      </c>
      <c r="G2" s="166" t="s">
        <v>106</v>
      </c>
      <c r="H2" s="166" t="s">
        <v>28</v>
      </c>
      <c r="I2" s="166" t="s">
        <v>110</v>
      </c>
      <c r="J2" s="166" t="s">
        <v>111</v>
      </c>
      <c r="K2" s="166" t="s">
        <v>177</v>
      </c>
      <c r="L2" s="136" t="s">
        <v>175</v>
      </c>
      <c r="M2" s="136" t="s">
        <v>176</v>
      </c>
    </row>
    <row r="3" spans="1:13" x14ac:dyDescent="0.25">
      <c r="A3" s="129" t="s">
        <v>66</v>
      </c>
      <c r="B3" s="133">
        <v>3880</v>
      </c>
      <c r="C3" s="133">
        <v>4089</v>
      </c>
      <c r="D3" s="133">
        <v>4190</v>
      </c>
      <c r="E3" s="133">
        <v>4156</v>
      </c>
      <c r="F3" s="133">
        <v>4194</v>
      </c>
      <c r="G3" s="133">
        <v>4004</v>
      </c>
      <c r="H3" s="133">
        <v>3330</v>
      </c>
      <c r="I3" s="133">
        <v>3506</v>
      </c>
      <c r="J3" s="133">
        <v>5266</v>
      </c>
      <c r="K3" s="133">
        <v>5307</v>
      </c>
      <c r="L3" s="157">
        <v>7.7857956703380176E-3</v>
      </c>
      <c r="M3" s="157">
        <v>0.3677835051546392</v>
      </c>
    </row>
    <row r="4" spans="1:13" x14ac:dyDescent="0.25">
      <c r="A4" s="26" t="s">
        <v>9</v>
      </c>
      <c r="B4" s="28">
        <v>1573</v>
      </c>
      <c r="C4" s="28">
        <v>1835</v>
      </c>
      <c r="D4" s="28">
        <v>1911</v>
      </c>
      <c r="E4" s="28">
        <v>1786</v>
      </c>
      <c r="F4" s="28">
        <v>1911</v>
      </c>
      <c r="G4" s="28">
        <v>1767</v>
      </c>
      <c r="H4" s="28">
        <v>1411</v>
      </c>
      <c r="I4" s="28">
        <v>1660</v>
      </c>
      <c r="J4" s="28">
        <v>2189</v>
      </c>
      <c r="K4" s="28">
        <v>1953</v>
      </c>
      <c r="L4" s="184">
        <v>-0.107811786203746</v>
      </c>
      <c r="M4" s="184">
        <v>0.24157660521296884</v>
      </c>
    </row>
    <row r="5" spans="1:13" x14ac:dyDescent="0.25">
      <c r="A5" s="26" t="s">
        <v>22</v>
      </c>
      <c r="B5" s="28">
        <v>695</v>
      </c>
      <c r="C5" s="28">
        <v>732</v>
      </c>
      <c r="D5" s="28">
        <v>711</v>
      </c>
      <c r="E5" s="28">
        <v>716</v>
      </c>
      <c r="F5" s="28">
        <v>707</v>
      </c>
      <c r="G5" s="28">
        <v>621</v>
      </c>
      <c r="H5" s="28">
        <v>578</v>
      </c>
      <c r="I5" s="28">
        <v>501</v>
      </c>
      <c r="J5" s="28">
        <v>596</v>
      </c>
      <c r="K5" s="28">
        <v>591</v>
      </c>
      <c r="L5" s="184">
        <v>-8.389261744966443E-3</v>
      </c>
      <c r="M5" s="184">
        <v>-0.14964028776978416</v>
      </c>
    </row>
    <row r="6" spans="1:13" x14ac:dyDescent="0.25">
      <c r="A6" s="26" t="s">
        <v>13</v>
      </c>
      <c r="B6" s="28">
        <v>1612</v>
      </c>
      <c r="C6" s="28">
        <v>1522</v>
      </c>
      <c r="D6" s="28">
        <v>1568</v>
      </c>
      <c r="E6" s="28">
        <v>1654</v>
      </c>
      <c r="F6" s="28">
        <v>1576</v>
      </c>
      <c r="G6" s="28">
        <v>1616</v>
      </c>
      <c r="H6" s="28">
        <v>1341</v>
      </c>
      <c r="I6" s="28">
        <v>1345</v>
      </c>
      <c r="J6" s="28">
        <v>2481</v>
      </c>
      <c r="K6" s="28">
        <v>2763</v>
      </c>
      <c r="L6" s="184">
        <v>0.11366384522370013</v>
      </c>
      <c r="M6" s="184">
        <v>0.71401985111662536</v>
      </c>
    </row>
    <row r="7" spans="1:13" x14ac:dyDescent="0.25">
      <c r="A7" s="129" t="s">
        <v>7</v>
      </c>
      <c r="B7" s="133">
        <v>7524</v>
      </c>
      <c r="C7" s="133">
        <v>7883</v>
      </c>
      <c r="D7" s="133">
        <v>7589</v>
      </c>
      <c r="E7" s="133">
        <v>7874</v>
      </c>
      <c r="F7" s="133">
        <v>7458</v>
      </c>
      <c r="G7" s="133">
        <v>7640</v>
      </c>
      <c r="H7" s="133">
        <v>6123</v>
      </c>
      <c r="I7" s="133">
        <v>6818</v>
      </c>
      <c r="J7" s="133">
        <v>9024</v>
      </c>
      <c r="K7" s="133">
        <v>8978</v>
      </c>
      <c r="L7" s="157">
        <v>-5.0975177304964543E-3</v>
      </c>
      <c r="M7" s="157">
        <v>0.19324827219564061</v>
      </c>
    </row>
    <row r="8" spans="1:13" x14ac:dyDescent="0.25">
      <c r="A8" s="26" t="s">
        <v>7</v>
      </c>
      <c r="B8" s="28">
        <v>7524</v>
      </c>
      <c r="C8" s="28">
        <v>7883</v>
      </c>
      <c r="D8" s="28">
        <v>7589</v>
      </c>
      <c r="E8" s="28">
        <v>7874</v>
      </c>
      <c r="F8" s="28">
        <v>7458</v>
      </c>
      <c r="G8" s="28">
        <v>7640</v>
      </c>
      <c r="H8" s="28">
        <v>6123</v>
      </c>
      <c r="I8" s="28">
        <v>6818</v>
      </c>
      <c r="J8" s="28">
        <v>9024</v>
      </c>
      <c r="K8" s="28">
        <v>8978</v>
      </c>
      <c r="L8" s="184">
        <v>-5.0975177304964543E-3</v>
      </c>
      <c r="M8" s="184">
        <v>0.19324827219564061</v>
      </c>
    </row>
    <row r="9" spans="1:13" x14ac:dyDescent="0.25">
      <c r="A9" s="129" t="s">
        <v>67</v>
      </c>
      <c r="B9" s="133">
        <v>7598</v>
      </c>
      <c r="C9" s="133">
        <v>7866</v>
      </c>
      <c r="D9" s="133">
        <v>7519</v>
      </c>
      <c r="E9" s="133">
        <v>8114</v>
      </c>
      <c r="F9" s="133">
        <v>7797</v>
      </c>
      <c r="G9" s="133">
        <v>8199</v>
      </c>
      <c r="H9" s="133">
        <v>7678</v>
      </c>
      <c r="I9" s="133">
        <v>8242</v>
      </c>
      <c r="J9" s="133">
        <v>9131</v>
      </c>
      <c r="K9" s="133">
        <v>8782</v>
      </c>
      <c r="L9" s="157">
        <v>-3.8221443434454057E-2</v>
      </c>
      <c r="M9" s="157">
        <v>0.15583048170571204</v>
      </c>
    </row>
    <row r="10" spans="1:13" x14ac:dyDescent="0.25">
      <c r="A10" s="26" t="s">
        <v>19</v>
      </c>
      <c r="B10" s="28">
        <v>1965</v>
      </c>
      <c r="C10" s="28">
        <v>1987</v>
      </c>
      <c r="D10" s="28">
        <v>2011</v>
      </c>
      <c r="E10" s="28">
        <v>2151</v>
      </c>
      <c r="F10" s="28">
        <v>2067</v>
      </c>
      <c r="G10" s="28">
        <v>2266</v>
      </c>
      <c r="H10" s="28">
        <v>1984</v>
      </c>
      <c r="I10" s="28">
        <v>2080</v>
      </c>
      <c r="J10" s="28">
        <v>2145</v>
      </c>
      <c r="K10" s="28">
        <v>2152</v>
      </c>
      <c r="L10" s="184">
        <v>3.2634032634032634E-3</v>
      </c>
      <c r="M10" s="184">
        <v>9.5165394402035627E-2</v>
      </c>
    </row>
    <row r="11" spans="1:13" x14ac:dyDescent="0.25">
      <c r="A11" s="26" t="s">
        <v>16</v>
      </c>
      <c r="B11" s="28">
        <v>1514</v>
      </c>
      <c r="C11" s="28">
        <v>1515</v>
      </c>
      <c r="D11" s="28">
        <v>1526</v>
      </c>
      <c r="E11" s="28">
        <v>1623</v>
      </c>
      <c r="F11" s="28">
        <v>1467</v>
      </c>
      <c r="G11" s="28">
        <v>1458</v>
      </c>
      <c r="H11" s="28">
        <v>1446</v>
      </c>
      <c r="I11" s="28">
        <v>1459</v>
      </c>
      <c r="J11" s="28">
        <v>1759</v>
      </c>
      <c r="K11" s="28">
        <v>1485</v>
      </c>
      <c r="L11" s="184">
        <v>-0.1557703240477544</v>
      </c>
      <c r="M11" s="184">
        <v>-1.9154557463672391E-2</v>
      </c>
    </row>
    <row r="12" spans="1:13" x14ac:dyDescent="0.25">
      <c r="A12" s="26" t="s">
        <v>4</v>
      </c>
      <c r="B12" s="28">
        <v>1140</v>
      </c>
      <c r="C12" s="28">
        <v>1337</v>
      </c>
      <c r="D12" s="28">
        <v>1401</v>
      </c>
      <c r="E12" s="28">
        <v>1276</v>
      </c>
      <c r="F12" s="28">
        <v>1233</v>
      </c>
      <c r="G12" s="28">
        <v>1342</v>
      </c>
      <c r="H12" s="28">
        <v>1427</v>
      </c>
      <c r="I12" s="28">
        <v>1832</v>
      </c>
      <c r="J12" s="28">
        <v>2238</v>
      </c>
      <c r="K12" s="28">
        <v>2154</v>
      </c>
      <c r="L12" s="184">
        <v>-3.7533512064343161E-2</v>
      </c>
      <c r="M12" s="184">
        <v>0.88947368421052631</v>
      </c>
    </row>
    <row r="13" spans="1:13" x14ac:dyDescent="0.25">
      <c r="A13" s="26" t="s">
        <v>17</v>
      </c>
      <c r="B13" s="28">
        <v>2979</v>
      </c>
      <c r="C13" s="28">
        <v>3027</v>
      </c>
      <c r="D13" s="28">
        <v>2581</v>
      </c>
      <c r="E13" s="28">
        <v>3064</v>
      </c>
      <c r="F13" s="28">
        <v>3030</v>
      </c>
      <c r="G13" s="28">
        <v>3133</v>
      </c>
      <c r="H13" s="28">
        <v>2821</v>
      </c>
      <c r="I13" s="28">
        <v>2871</v>
      </c>
      <c r="J13" s="28">
        <v>2989</v>
      </c>
      <c r="K13" s="28">
        <v>2991</v>
      </c>
      <c r="L13" s="184">
        <v>6.6912010705921711E-4</v>
      </c>
      <c r="M13" s="184">
        <v>4.0281973816717019E-3</v>
      </c>
    </row>
    <row r="14" spans="1:13" x14ac:dyDescent="0.25">
      <c r="A14" s="129" t="s">
        <v>57</v>
      </c>
      <c r="B14" s="133">
        <v>19002</v>
      </c>
      <c r="C14" s="133">
        <v>19838</v>
      </c>
      <c r="D14" s="133">
        <v>19298</v>
      </c>
      <c r="E14" s="133">
        <v>20144</v>
      </c>
      <c r="F14" s="133">
        <v>19449</v>
      </c>
      <c r="G14" s="133">
        <v>19843</v>
      </c>
      <c r="H14" s="133">
        <v>17131</v>
      </c>
      <c r="I14" s="133">
        <v>18566</v>
      </c>
      <c r="J14" s="133">
        <v>23421</v>
      </c>
      <c r="K14" s="133">
        <v>23067</v>
      </c>
      <c r="L14" s="157">
        <v>-1.5114640707057769E-2</v>
      </c>
      <c r="M14" s="157">
        <v>0.21392485001578782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2DB0-F93E-4CBA-9B55-2A0D3B19B72C}">
  <sheetPr>
    <tabColor rgb="FF00B050"/>
  </sheetPr>
  <dimension ref="A1:N27"/>
  <sheetViews>
    <sheetView zoomScaleNormal="100" workbookViewId="0">
      <selection activeCell="A22" sqref="A22:XFD29"/>
    </sheetView>
  </sheetViews>
  <sheetFormatPr defaultRowHeight="15" x14ac:dyDescent="0.25"/>
  <cols>
    <col min="1" max="1" width="20.7109375" customWidth="1"/>
    <col min="2" max="11" width="15.28515625" bestFit="1" customWidth="1"/>
  </cols>
  <sheetData>
    <row r="1" spans="1:14" x14ac:dyDescent="0.25">
      <c r="A1" s="1" t="s">
        <v>121</v>
      </c>
    </row>
    <row r="3" spans="1:14" x14ac:dyDescent="0.25">
      <c r="B3" s="171">
        <v>2014</v>
      </c>
      <c r="C3" s="171">
        <v>2015</v>
      </c>
      <c r="D3" s="171">
        <v>2016</v>
      </c>
      <c r="E3" s="171">
        <v>2017</v>
      </c>
      <c r="F3" s="171">
        <v>2018</v>
      </c>
      <c r="G3" s="171">
        <v>2019</v>
      </c>
      <c r="H3" s="171">
        <v>2020</v>
      </c>
      <c r="I3" s="171">
        <v>2021</v>
      </c>
      <c r="J3" s="171">
        <v>2022</v>
      </c>
      <c r="K3" s="171">
        <v>2023</v>
      </c>
    </row>
    <row r="4" spans="1:14" x14ac:dyDescent="0.25">
      <c r="A4" s="119" t="s">
        <v>5</v>
      </c>
      <c r="B4" s="147">
        <v>178148</v>
      </c>
      <c r="C4" s="147">
        <v>189368</v>
      </c>
      <c r="D4" s="147">
        <v>196617</v>
      </c>
      <c r="E4" s="147">
        <v>205827</v>
      </c>
      <c r="F4" s="147">
        <v>217681</v>
      </c>
      <c r="G4" s="147">
        <v>225871</v>
      </c>
      <c r="H4" s="147">
        <v>232034</v>
      </c>
      <c r="I4" s="147">
        <v>243102</v>
      </c>
      <c r="J4" s="147">
        <v>256193</v>
      </c>
      <c r="K4" s="147">
        <v>263075</v>
      </c>
      <c r="M4" s="12"/>
      <c r="N4" s="8"/>
    </row>
    <row r="5" spans="1:14" x14ac:dyDescent="0.25">
      <c r="A5" s="119" t="s">
        <v>8</v>
      </c>
      <c r="B5" s="146">
        <v>128083</v>
      </c>
      <c r="C5" s="146">
        <v>138637</v>
      </c>
      <c r="D5" s="146">
        <v>151013</v>
      </c>
      <c r="E5" s="146">
        <v>164344</v>
      </c>
      <c r="F5" s="146">
        <v>175206</v>
      </c>
      <c r="G5" s="146">
        <v>188831</v>
      </c>
      <c r="H5" s="146">
        <v>195007</v>
      </c>
      <c r="I5" s="146">
        <v>211680</v>
      </c>
      <c r="J5" s="146">
        <v>230321</v>
      </c>
      <c r="K5" s="146">
        <v>229245</v>
      </c>
      <c r="N5" s="8"/>
    </row>
    <row r="6" spans="1:14" x14ac:dyDescent="0.25">
      <c r="A6" t="s">
        <v>52</v>
      </c>
      <c r="B6" s="9">
        <v>306231</v>
      </c>
      <c r="C6" s="9">
        <v>328005</v>
      </c>
      <c r="D6" s="9">
        <v>347630</v>
      </c>
      <c r="E6" s="9">
        <v>370171</v>
      </c>
      <c r="F6" s="9">
        <v>392887</v>
      </c>
      <c r="G6" s="9">
        <v>414702</v>
      </c>
      <c r="H6" s="9">
        <v>427041</v>
      </c>
      <c r="I6" s="9">
        <v>454782</v>
      </c>
      <c r="J6" s="9">
        <v>486514</v>
      </c>
      <c r="K6" s="9">
        <v>492320</v>
      </c>
    </row>
    <row r="7" spans="1:14" x14ac:dyDescent="0.25">
      <c r="L7" s="12"/>
    </row>
    <row r="22" spans="1:11" x14ac:dyDescent="0.25">
      <c r="A22" s="170"/>
    </row>
    <row r="24" spans="1:1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</row>
  </sheetData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72B9-930F-4524-9DD9-55B90B683FFA}">
  <sheetPr>
    <tabColor theme="9"/>
  </sheetPr>
  <dimension ref="A1:M14"/>
  <sheetViews>
    <sheetView workbookViewId="0">
      <selection activeCell="C20" sqref="C20"/>
    </sheetView>
  </sheetViews>
  <sheetFormatPr defaultRowHeight="15" x14ac:dyDescent="0.25"/>
  <cols>
    <col min="1" max="1" width="16.7109375" customWidth="1"/>
    <col min="2" max="11" width="11.42578125" customWidth="1"/>
    <col min="12" max="12" width="12.140625" customWidth="1"/>
    <col min="13" max="13" width="15.7109375" bestFit="1" customWidth="1"/>
  </cols>
  <sheetData>
    <row r="1" spans="1:13" x14ac:dyDescent="0.25">
      <c r="A1" s="1" t="s">
        <v>159</v>
      </c>
    </row>
    <row r="2" spans="1:13" ht="30" x14ac:dyDescent="0.25">
      <c r="A2" s="30" t="s">
        <v>65</v>
      </c>
      <c r="B2" s="142" t="s">
        <v>0</v>
      </c>
      <c r="C2" s="142" t="s">
        <v>1</v>
      </c>
      <c r="D2" s="142" t="s">
        <v>2</v>
      </c>
      <c r="E2" s="142" t="s">
        <v>104</v>
      </c>
      <c r="F2" s="142" t="s">
        <v>105</v>
      </c>
      <c r="G2" s="142" t="s">
        <v>106</v>
      </c>
      <c r="H2" s="142" t="s">
        <v>28</v>
      </c>
      <c r="I2" s="142" t="s">
        <v>110</v>
      </c>
      <c r="J2" s="142" t="s">
        <v>111</v>
      </c>
      <c r="K2" s="142" t="s">
        <v>177</v>
      </c>
      <c r="L2" s="142" t="s">
        <v>175</v>
      </c>
      <c r="M2" s="142" t="s">
        <v>176</v>
      </c>
    </row>
    <row r="3" spans="1:13" x14ac:dyDescent="0.25">
      <c r="A3" s="129" t="s">
        <v>66</v>
      </c>
      <c r="B3" s="133">
        <v>35196</v>
      </c>
      <c r="C3" s="133">
        <v>36892</v>
      </c>
      <c r="D3" s="133">
        <v>39109</v>
      </c>
      <c r="E3" s="133">
        <v>41916</v>
      </c>
      <c r="F3" s="133">
        <v>45561</v>
      </c>
      <c r="G3" s="133">
        <v>47816</v>
      </c>
      <c r="H3" s="133">
        <v>48688</v>
      </c>
      <c r="I3" s="133">
        <v>49920</v>
      </c>
      <c r="J3" s="133">
        <v>53921</v>
      </c>
      <c r="K3" s="133">
        <v>54354</v>
      </c>
      <c r="L3" s="179">
        <v>8.0302665009921916E-3</v>
      </c>
      <c r="M3" s="179">
        <v>0.54432321854756227</v>
      </c>
    </row>
    <row r="4" spans="1:13" x14ac:dyDescent="0.25">
      <c r="A4" s="26" t="s">
        <v>9</v>
      </c>
      <c r="B4" s="28">
        <v>9521</v>
      </c>
      <c r="C4" s="28">
        <v>9933</v>
      </c>
      <c r="D4" s="28">
        <v>10328</v>
      </c>
      <c r="E4" s="28">
        <v>10786</v>
      </c>
      <c r="F4" s="28">
        <v>11536</v>
      </c>
      <c r="G4" s="28">
        <v>12348</v>
      </c>
      <c r="H4" s="28">
        <v>12485</v>
      </c>
      <c r="I4" s="28">
        <v>11624</v>
      </c>
      <c r="J4" s="28">
        <v>12893</v>
      </c>
      <c r="K4" s="28">
        <v>13370</v>
      </c>
      <c r="L4" s="180">
        <v>3.699681997983402E-2</v>
      </c>
      <c r="M4" s="180">
        <v>0.40426425795609705</v>
      </c>
    </row>
    <row r="5" spans="1:13" x14ac:dyDescent="0.25">
      <c r="A5" s="26" t="s">
        <v>22</v>
      </c>
      <c r="B5" s="28">
        <v>5431</v>
      </c>
      <c r="C5" s="28">
        <v>5676</v>
      </c>
      <c r="D5" s="28">
        <v>5731</v>
      </c>
      <c r="E5" s="28">
        <v>6176</v>
      </c>
      <c r="F5" s="28">
        <v>6954</v>
      </c>
      <c r="G5" s="28">
        <v>7457</v>
      </c>
      <c r="H5" s="28">
        <v>7571</v>
      </c>
      <c r="I5" s="28">
        <v>8183</v>
      </c>
      <c r="J5" s="28">
        <v>8700</v>
      </c>
      <c r="K5" s="28">
        <v>9134</v>
      </c>
      <c r="L5" s="180">
        <v>4.9885057471264364E-2</v>
      </c>
      <c r="M5" s="180">
        <v>0.68182655127969072</v>
      </c>
    </row>
    <row r="6" spans="1:13" x14ac:dyDescent="0.25">
      <c r="A6" s="26" t="s">
        <v>13</v>
      </c>
      <c r="B6" s="28">
        <v>20244</v>
      </c>
      <c r="C6" s="28">
        <v>21283</v>
      </c>
      <c r="D6" s="28">
        <v>23050</v>
      </c>
      <c r="E6" s="28">
        <v>24954</v>
      </c>
      <c r="F6" s="28">
        <v>27071</v>
      </c>
      <c r="G6" s="28">
        <v>28011</v>
      </c>
      <c r="H6" s="28">
        <v>28632</v>
      </c>
      <c r="I6" s="28">
        <v>30113</v>
      </c>
      <c r="J6" s="28">
        <v>32328</v>
      </c>
      <c r="K6" s="28">
        <v>31850</v>
      </c>
      <c r="L6" s="180">
        <v>-1.4785944073249195E-2</v>
      </c>
      <c r="M6" s="180">
        <v>0.57330567081604422</v>
      </c>
    </row>
    <row r="7" spans="1:13" x14ac:dyDescent="0.25">
      <c r="A7" s="129" t="s">
        <v>7</v>
      </c>
      <c r="B7" s="133">
        <v>78822</v>
      </c>
      <c r="C7" s="133">
        <v>83921</v>
      </c>
      <c r="D7" s="133">
        <v>89866</v>
      </c>
      <c r="E7" s="133">
        <v>97193</v>
      </c>
      <c r="F7" s="133">
        <v>104377</v>
      </c>
      <c r="G7" s="133">
        <v>113849</v>
      </c>
      <c r="H7" s="133">
        <v>119366</v>
      </c>
      <c r="I7" s="133">
        <v>128687</v>
      </c>
      <c r="J7" s="133">
        <v>142462</v>
      </c>
      <c r="K7" s="133">
        <v>140941</v>
      </c>
      <c r="L7" s="179">
        <v>-1.0676531285535792E-2</v>
      </c>
      <c r="M7" s="179">
        <v>0.78809215701200175</v>
      </c>
    </row>
    <row r="8" spans="1:13" x14ac:dyDescent="0.25">
      <c r="A8" s="26" t="s">
        <v>7</v>
      </c>
      <c r="B8" s="28">
        <v>78822</v>
      </c>
      <c r="C8" s="28">
        <v>83921</v>
      </c>
      <c r="D8" s="28">
        <v>89866</v>
      </c>
      <c r="E8" s="28">
        <v>97193</v>
      </c>
      <c r="F8" s="28">
        <v>104377</v>
      </c>
      <c r="G8" s="28">
        <v>113849</v>
      </c>
      <c r="H8" s="28">
        <v>119366</v>
      </c>
      <c r="I8" s="28">
        <v>128687</v>
      </c>
      <c r="J8" s="28">
        <v>142462</v>
      </c>
      <c r="K8" s="28">
        <v>140941</v>
      </c>
      <c r="L8" s="180">
        <v>-1.0676531285535792E-2</v>
      </c>
      <c r="M8" s="180">
        <v>0.78809215701200175</v>
      </c>
    </row>
    <row r="9" spans="1:13" x14ac:dyDescent="0.25">
      <c r="A9" s="129" t="s">
        <v>67</v>
      </c>
      <c r="B9" s="133">
        <v>82072</v>
      </c>
      <c r="C9" s="133">
        <v>88692</v>
      </c>
      <c r="D9" s="133">
        <v>93976</v>
      </c>
      <c r="E9" s="133">
        <v>96673</v>
      </c>
      <c r="F9" s="133">
        <v>102381</v>
      </c>
      <c r="G9" s="133">
        <v>106190</v>
      </c>
      <c r="H9" s="133">
        <v>109666</v>
      </c>
      <c r="I9" s="133">
        <v>114638</v>
      </c>
      <c r="J9" s="133">
        <v>118906</v>
      </c>
      <c r="K9" s="133">
        <v>119393</v>
      </c>
      <c r="L9" s="179">
        <v>4.0956722116629943E-3</v>
      </c>
      <c r="M9" s="179">
        <v>0.45473486694609611</v>
      </c>
    </row>
    <row r="10" spans="1:13" x14ac:dyDescent="0.25">
      <c r="A10" s="26" t="s">
        <v>19</v>
      </c>
      <c r="B10" s="28">
        <v>19064</v>
      </c>
      <c r="C10" s="28">
        <v>19818</v>
      </c>
      <c r="D10" s="28">
        <v>19833</v>
      </c>
      <c r="E10" s="28">
        <v>18650</v>
      </c>
      <c r="F10" s="28">
        <v>19681</v>
      </c>
      <c r="G10" s="28">
        <v>20161</v>
      </c>
      <c r="H10" s="28">
        <v>20325</v>
      </c>
      <c r="I10" s="28">
        <v>21147</v>
      </c>
      <c r="J10" s="28">
        <v>23121</v>
      </c>
      <c r="K10" s="28">
        <v>22103</v>
      </c>
      <c r="L10" s="180">
        <v>-4.4029237489727951E-2</v>
      </c>
      <c r="M10" s="180">
        <v>0.15941040704993706</v>
      </c>
    </row>
    <row r="11" spans="1:13" x14ac:dyDescent="0.25">
      <c r="A11" s="26" t="s">
        <v>16</v>
      </c>
      <c r="B11" s="28">
        <v>19051</v>
      </c>
      <c r="C11" s="28">
        <v>20071</v>
      </c>
      <c r="D11" s="28">
        <v>21199</v>
      </c>
      <c r="E11" s="28">
        <v>22654</v>
      </c>
      <c r="F11" s="28">
        <v>23911</v>
      </c>
      <c r="G11" s="28">
        <v>25388</v>
      </c>
      <c r="H11" s="28">
        <v>25663</v>
      </c>
      <c r="I11" s="28">
        <v>26504</v>
      </c>
      <c r="J11" s="28">
        <v>27471</v>
      </c>
      <c r="K11" s="28">
        <v>28174</v>
      </c>
      <c r="L11" s="180">
        <v>2.5590622838629829E-2</v>
      </c>
      <c r="M11" s="180">
        <v>0.47887250013122673</v>
      </c>
    </row>
    <row r="12" spans="1:13" x14ac:dyDescent="0.25">
      <c r="A12" s="26" t="s">
        <v>4</v>
      </c>
      <c r="B12" s="28">
        <v>11011</v>
      </c>
      <c r="C12" s="28">
        <v>11648</v>
      </c>
      <c r="D12" s="28">
        <v>13080</v>
      </c>
      <c r="E12" s="28">
        <v>13770</v>
      </c>
      <c r="F12" s="28">
        <v>14600</v>
      </c>
      <c r="G12" s="28">
        <v>14698</v>
      </c>
      <c r="H12" s="28">
        <v>15181</v>
      </c>
      <c r="I12" s="28">
        <v>16208</v>
      </c>
      <c r="J12" s="28">
        <v>16203</v>
      </c>
      <c r="K12" s="28">
        <v>16381</v>
      </c>
      <c r="L12" s="180">
        <v>1.098561994692341E-2</v>
      </c>
      <c r="M12" s="180">
        <v>0.48769412405776041</v>
      </c>
    </row>
    <row r="13" spans="1:13" x14ac:dyDescent="0.25">
      <c r="A13" s="26" t="s">
        <v>17</v>
      </c>
      <c r="B13" s="28">
        <v>32946</v>
      </c>
      <c r="C13" s="28">
        <v>37155</v>
      </c>
      <c r="D13" s="28">
        <v>39864</v>
      </c>
      <c r="E13" s="28">
        <v>41599</v>
      </c>
      <c r="F13" s="28">
        <v>44189</v>
      </c>
      <c r="G13" s="28">
        <v>45943</v>
      </c>
      <c r="H13" s="28">
        <v>48497</v>
      </c>
      <c r="I13" s="28">
        <v>50779</v>
      </c>
      <c r="J13" s="28">
        <v>52111</v>
      </c>
      <c r="K13" s="28">
        <v>52735</v>
      </c>
      <c r="L13" s="180">
        <v>1.1974439177908695E-2</v>
      </c>
      <c r="M13" s="180">
        <v>0.60064954774479451</v>
      </c>
    </row>
    <row r="14" spans="1:13" x14ac:dyDescent="0.25">
      <c r="A14" s="129" t="s">
        <v>57</v>
      </c>
      <c r="B14" s="133">
        <v>196090</v>
      </c>
      <c r="C14" s="133">
        <v>209505</v>
      </c>
      <c r="D14" s="133">
        <v>222951</v>
      </c>
      <c r="E14" s="133">
        <v>235782</v>
      </c>
      <c r="F14" s="133">
        <v>252319</v>
      </c>
      <c r="G14" s="133">
        <v>267855</v>
      </c>
      <c r="H14" s="133">
        <v>277720</v>
      </c>
      <c r="I14" s="133">
        <v>293245</v>
      </c>
      <c r="J14" s="133">
        <v>315289</v>
      </c>
      <c r="K14" s="133">
        <v>314688</v>
      </c>
      <c r="L14" s="179">
        <v>-1.9061876564041246E-3</v>
      </c>
      <c r="M14" s="179">
        <v>0.60481411596715795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9CC2-3D8E-4518-BE7E-6B60C99DD308}">
  <sheetPr>
    <tabColor theme="9"/>
  </sheetPr>
  <dimension ref="A2:R17"/>
  <sheetViews>
    <sheetView workbookViewId="0">
      <selection activeCell="G23" sqref="G23"/>
    </sheetView>
  </sheetViews>
  <sheetFormatPr defaultRowHeight="15" x14ac:dyDescent="0.25"/>
  <cols>
    <col min="1" max="1" width="21.28515625" customWidth="1"/>
    <col min="2" max="2" width="9.28515625" customWidth="1"/>
    <col min="3" max="3" width="9.85546875" customWidth="1"/>
    <col min="4" max="5" width="9.42578125" customWidth="1"/>
    <col min="6" max="6" width="9.140625" customWidth="1"/>
    <col min="7" max="7" width="10.140625" customWidth="1"/>
    <col min="8" max="8" width="10.5703125" customWidth="1"/>
    <col min="9" max="9" width="10" customWidth="1"/>
    <col min="10" max="10" width="9.85546875" customWidth="1"/>
    <col min="11" max="11" width="10.85546875" customWidth="1"/>
    <col min="12" max="12" width="11.85546875" customWidth="1"/>
    <col min="13" max="13" width="13.7109375" customWidth="1"/>
  </cols>
  <sheetData>
    <row r="2" spans="1:15" x14ac:dyDescent="0.25">
      <c r="A2" s="1" t="s">
        <v>160</v>
      </c>
    </row>
    <row r="3" spans="1:15" ht="30" x14ac:dyDescent="0.25">
      <c r="A3" s="137" t="s">
        <v>102</v>
      </c>
      <c r="B3" s="167" t="s">
        <v>0</v>
      </c>
      <c r="C3" s="167" t="s">
        <v>1</v>
      </c>
      <c r="D3" s="167" t="s">
        <v>2</v>
      </c>
      <c r="E3" s="167" t="s">
        <v>104</v>
      </c>
      <c r="F3" s="167" t="s">
        <v>105</v>
      </c>
      <c r="G3" s="167" t="s">
        <v>106</v>
      </c>
      <c r="H3" s="167" t="s">
        <v>28</v>
      </c>
      <c r="I3" s="167" t="s">
        <v>110</v>
      </c>
      <c r="J3" s="167" t="s">
        <v>111</v>
      </c>
      <c r="K3" s="167" t="s">
        <v>177</v>
      </c>
      <c r="L3" s="30" t="s">
        <v>175</v>
      </c>
      <c r="M3" s="30" t="s">
        <v>176</v>
      </c>
    </row>
    <row r="4" spans="1:15" x14ac:dyDescent="0.25">
      <c r="A4" s="129" t="s">
        <v>66</v>
      </c>
      <c r="B4" s="138">
        <v>31157</v>
      </c>
      <c r="C4" s="138">
        <v>32620</v>
      </c>
      <c r="D4" s="138">
        <v>34494</v>
      </c>
      <c r="E4" s="138">
        <v>37440</v>
      </c>
      <c r="F4" s="138">
        <v>40596</v>
      </c>
      <c r="G4" s="138">
        <v>43192</v>
      </c>
      <c r="H4" s="138">
        <v>43976</v>
      </c>
      <c r="I4" s="138">
        <v>45688</v>
      </c>
      <c r="J4" s="138">
        <v>49032</v>
      </c>
      <c r="K4" s="138">
        <v>50083</v>
      </c>
      <c r="L4" s="179">
        <v>2.1434981236743353E-2</v>
      </c>
      <c r="M4" s="179">
        <v>0.6074397406682287</v>
      </c>
      <c r="N4" s="8"/>
      <c r="O4" s="12"/>
    </row>
    <row r="5" spans="1:15" x14ac:dyDescent="0.25">
      <c r="A5" s="35" t="s">
        <v>9</v>
      </c>
      <c r="B5" s="28">
        <v>8572</v>
      </c>
      <c r="C5" s="28">
        <v>8866</v>
      </c>
      <c r="D5" s="28">
        <v>9066</v>
      </c>
      <c r="E5" s="28">
        <v>9932</v>
      </c>
      <c r="F5" s="28">
        <v>10639</v>
      </c>
      <c r="G5" s="28">
        <v>11473</v>
      </c>
      <c r="H5" s="28">
        <v>11545</v>
      </c>
      <c r="I5" s="28">
        <v>11010</v>
      </c>
      <c r="J5" s="28">
        <v>11774</v>
      </c>
      <c r="K5" s="28">
        <v>12338</v>
      </c>
      <c r="L5" s="180">
        <v>4.7902157295736367E-2</v>
      </c>
      <c r="M5" s="180">
        <v>0.43933737750816615</v>
      </c>
      <c r="N5" s="8"/>
      <c r="O5" s="12"/>
    </row>
    <row r="6" spans="1:15" x14ac:dyDescent="0.25">
      <c r="A6" s="35" t="s">
        <v>22</v>
      </c>
      <c r="B6" s="28">
        <v>4990</v>
      </c>
      <c r="C6" s="28">
        <v>5170</v>
      </c>
      <c r="D6" s="28">
        <v>5304</v>
      </c>
      <c r="E6" s="28">
        <v>5662</v>
      </c>
      <c r="F6" s="28">
        <v>6344</v>
      </c>
      <c r="G6" s="28">
        <v>6845</v>
      </c>
      <c r="H6" s="28">
        <v>7022</v>
      </c>
      <c r="I6" s="28">
        <v>7701</v>
      </c>
      <c r="J6" s="28">
        <v>8097</v>
      </c>
      <c r="K6" s="28">
        <v>8556</v>
      </c>
      <c r="L6" s="180">
        <v>5.6687662097072988E-2</v>
      </c>
      <c r="M6" s="180">
        <v>0.71462925851703407</v>
      </c>
      <c r="N6" s="8"/>
      <c r="O6" s="12"/>
    </row>
    <row r="7" spans="1:15" x14ac:dyDescent="0.25">
      <c r="A7" s="35" t="s">
        <v>13</v>
      </c>
      <c r="B7" s="28">
        <v>17595</v>
      </c>
      <c r="C7" s="28">
        <v>18584</v>
      </c>
      <c r="D7" s="28">
        <v>20124</v>
      </c>
      <c r="E7" s="28">
        <v>21846</v>
      </c>
      <c r="F7" s="28">
        <v>23613</v>
      </c>
      <c r="G7" s="28">
        <v>24874</v>
      </c>
      <c r="H7" s="28">
        <v>25409</v>
      </c>
      <c r="I7" s="28">
        <v>26977</v>
      </c>
      <c r="J7" s="28">
        <v>29161</v>
      </c>
      <c r="K7" s="28">
        <v>29189</v>
      </c>
      <c r="L7" s="180">
        <v>9.6018655052981718E-4</v>
      </c>
      <c r="M7" s="180">
        <v>0.65893719806763285</v>
      </c>
      <c r="N7" s="8"/>
      <c r="O7" s="12"/>
    </row>
    <row r="8" spans="1:15" x14ac:dyDescent="0.25">
      <c r="A8" s="134" t="s">
        <v>7</v>
      </c>
      <c r="B8" s="133">
        <v>71748</v>
      </c>
      <c r="C8" s="133">
        <v>77054</v>
      </c>
      <c r="D8" s="133">
        <v>82775</v>
      </c>
      <c r="E8" s="133">
        <v>91159</v>
      </c>
      <c r="F8" s="133">
        <v>97348</v>
      </c>
      <c r="G8" s="133">
        <v>105654</v>
      </c>
      <c r="H8" s="133">
        <v>111198</v>
      </c>
      <c r="I8" s="133">
        <v>121285</v>
      </c>
      <c r="J8" s="133">
        <v>133931</v>
      </c>
      <c r="K8" s="133">
        <v>132941</v>
      </c>
      <c r="L8" s="179">
        <v>-7.3918659608305766E-3</v>
      </c>
      <c r="M8" s="179">
        <v>0.85288788537659588</v>
      </c>
      <c r="N8" s="8"/>
      <c r="O8" s="12"/>
    </row>
    <row r="9" spans="1:15" x14ac:dyDescent="0.25">
      <c r="A9" s="35" t="s">
        <v>7</v>
      </c>
      <c r="B9" s="28">
        <v>71748</v>
      </c>
      <c r="C9" s="28">
        <v>77054</v>
      </c>
      <c r="D9" s="28">
        <v>82775</v>
      </c>
      <c r="E9" s="28">
        <v>91159</v>
      </c>
      <c r="F9" s="28">
        <v>97348</v>
      </c>
      <c r="G9" s="28">
        <v>105654</v>
      </c>
      <c r="H9" s="28">
        <v>111198</v>
      </c>
      <c r="I9" s="28">
        <v>121285</v>
      </c>
      <c r="J9" s="28">
        <v>133931</v>
      </c>
      <c r="K9" s="28">
        <v>132941</v>
      </c>
      <c r="L9" s="180">
        <v>-7.3918659608305766E-3</v>
      </c>
      <c r="M9" s="180">
        <v>0.85288788537659588</v>
      </c>
      <c r="N9" s="8"/>
      <c r="O9" s="12"/>
    </row>
    <row r="10" spans="1:15" x14ac:dyDescent="0.25">
      <c r="A10" s="129" t="s">
        <v>67</v>
      </c>
      <c r="B10" s="133">
        <v>73277</v>
      </c>
      <c r="C10" s="133">
        <v>78856</v>
      </c>
      <c r="D10" s="133">
        <v>84570</v>
      </c>
      <c r="E10" s="133">
        <v>86562</v>
      </c>
      <c r="F10" s="133">
        <v>91914</v>
      </c>
      <c r="G10" s="133">
        <v>96090</v>
      </c>
      <c r="H10" s="133">
        <v>100230</v>
      </c>
      <c r="I10" s="133">
        <v>105190</v>
      </c>
      <c r="J10" s="133">
        <v>110690</v>
      </c>
      <c r="K10" s="133">
        <v>111447</v>
      </c>
      <c r="L10" s="179">
        <v>6.8389195049236608E-3</v>
      </c>
      <c r="M10" s="179">
        <v>0.52090014602126178</v>
      </c>
      <c r="N10" s="8"/>
      <c r="O10" s="12"/>
    </row>
    <row r="11" spans="1:15" x14ac:dyDescent="0.25">
      <c r="A11" s="35" t="s">
        <v>19</v>
      </c>
      <c r="B11" s="28">
        <v>17317</v>
      </c>
      <c r="C11" s="28">
        <v>18182</v>
      </c>
      <c r="D11" s="28">
        <v>18245</v>
      </c>
      <c r="E11" s="28">
        <v>16730</v>
      </c>
      <c r="F11" s="28">
        <v>17614</v>
      </c>
      <c r="G11" s="28">
        <v>18082</v>
      </c>
      <c r="H11" s="28">
        <v>18878</v>
      </c>
      <c r="I11" s="28">
        <v>19848</v>
      </c>
      <c r="J11" s="28">
        <v>22008</v>
      </c>
      <c r="K11" s="28">
        <v>21044</v>
      </c>
      <c r="L11" s="180">
        <v>-4.3802253725917846E-2</v>
      </c>
      <c r="M11" s="180">
        <v>0.21522203614944851</v>
      </c>
      <c r="N11" s="8"/>
      <c r="O11" s="12"/>
    </row>
    <row r="12" spans="1:15" x14ac:dyDescent="0.25">
      <c r="A12" s="35" t="s">
        <v>16</v>
      </c>
      <c r="B12" s="28">
        <v>17319</v>
      </c>
      <c r="C12" s="28">
        <v>18170</v>
      </c>
      <c r="D12" s="28">
        <v>19244</v>
      </c>
      <c r="E12" s="28">
        <v>20450</v>
      </c>
      <c r="F12" s="28">
        <v>21302</v>
      </c>
      <c r="G12" s="28">
        <v>22439</v>
      </c>
      <c r="H12" s="28">
        <v>23688</v>
      </c>
      <c r="I12" s="28">
        <v>24462</v>
      </c>
      <c r="J12" s="28">
        <v>25443</v>
      </c>
      <c r="K12" s="28">
        <v>25958</v>
      </c>
      <c r="L12" s="180">
        <v>2.0241323743269268E-2</v>
      </c>
      <c r="M12" s="180">
        <v>0.49881632888734917</v>
      </c>
      <c r="N12" s="8"/>
      <c r="O12" s="12"/>
    </row>
    <row r="13" spans="1:15" x14ac:dyDescent="0.25">
      <c r="A13" s="35" t="s">
        <v>4</v>
      </c>
      <c r="B13" s="28">
        <v>9680</v>
      </c>
      <c r="C13" s="28">
        <v>10211</v>
      </c>
      <c r="D13" s="28">
        <v>11382</v>
      </c>
      <c r="E13" s="28">
        <v>12074</v>
      </c>
      <c r="F13" s="28">
        <v>12776</v>
      </c>
      <c r="G13" s="28">
        <v>13246</v>
      </c>
      <c r="H13" s="28">
        <v>13571</v>
      </c>
      <c r="I13" s="28">
        <v>14629</v>
      </c>
      <c r="J13" s="28">
        <v>15148</v>
      </c>
      <c r="K13" s="28">
        <v>15284</v>
      </c>
      <c r="L13" s="180">
        <v>8.9780829152363347E-3</v>
      </c>
      <c r="M13" s="180">
        <v>0.57892561983471069</v>
      </c>
      <c r="N13" s="8"/>
      <c r="O13" s="169"/>
    </row>
    <row r="14" spans="1:15" x14ac:dyDescent="0.25">
      <c r="A14" s="35" t="s">
        <v>17</v>
      </c>
      <c r="B14" s="28">
        <v>28961</v>
      </c>
      <c r="C14" s="28">
        <v>32293</v>
      </c>
      <c r="D14" s="28">
        <v>35699</v>
      </c>
      <c r="E14" s="28">
        <v>37308</v>
      </c>
      <c r="F14" s="28">
        <v>40222</v>
      </c>
      <c r="G14" s="28">
        <v>42323</v>
      </c>
      <c r="H14" s="28">
        <v>44093</v>
      </c>
      <c r="I14" s="28">
        <v>46251</v>
      </c>
      <c r="J14" s="28">
        <v>48091</v>
      </c>
      <c r="K14" s="28">
        <v>49161</v>
      </c>
      <c r="L14" s="180">
        <v>2.2249485350689317E-2</v>
      </c>
      <c r="M14" s="180">
        <v>0.69748972756465588</v>
      </c>
      <c r="N14" s="8"/>
      <c r="O14" s="12"/>
    </row>
    <row r="15" spans="1:15" x14ac:dyDescent="0.25">
      <c r="A15" s="132" t="s">
        <v>57</v>
      </c>
      <c r="B15" s="139">
        <v>176182</v>
      </c>
      <c r="C15" s="139">
        <v>188530</v>
      </c>
      <c r="D15" s="139">
        <v>201839</v>
      </c>
      <c r="E15" s="139">
        <v>215161</v>
      </c>
      <c r="F15" s="139">
        <v>229858</v>
      </c>
      <c r="G15" s="139">
        <v>244936</v>
      </c>
      <c r="H15" s="139">
        <v>255404</v>
      </c>
      <c r="I15" s="139">
        <v>272163</v>
      </c>
      <c r="J15" s="139">
        <v>293653</v>
      </c>
      <c r="K15" s="139">
        <v>294471</v>
      </c>
      <c r="L15" s="179">
        <v>2.7856006919731793E-3</v>
      </c>
      <c r="M15" s="179">
        <v>0.67140229989442735</v>
      </c>
      <c r="N15" s="8"/>
      <c r="O15" s="12"/>
    </row>
    <row r="17" spans="18:18" x14ac:dyDescent="0.25">
      <c r="R17" s="17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FA81-5BB7-41FA-A17C-8CD7C247EB58}">
  <sheetPr>
    <tabColor theme="9"/>
  </sheetPr>
  <dimension ref="A1:M14"/>
  <sheetViews>
    <sheetView workbookViewId="0">
      <selection activeCell="L24" sqref="L24"/>
    </sheetView>
  </sheetViews>
  <sheetFormatPr defaultRowHeight="15" x14ac:dyDescent="0.25"/>
  <cols>
    <col min="1" max="1" width="22.7109375" customWidth="1"/>
    <col min="2" max="2" width="8.28515625" customWidth="1"/>
    <col min="3" max="3" width="8.7109375" customWidth="1"/>
    <col min="4" max="4" width="8" customWidth="1"/>
    <col min="5" max="5" width="8.42578125" customWidth="1"/>
    <col min="6" max="6" width="8.5703125" customWidth="1"/>
    <col min="7" max="7" width="8.7109375" customWidth="1"/>
    <col min="8" max="8" width="8.42578125" customWidth="1"/>
    <col min="9" max="9" width="8.28515625" customWidth="1"/>
    <col min="10" max="10" width="8.140625" customWidth="1"/>
    <col min="11" max="11" width="8.42578125" customWidth="1"/>
    <col min="12" max="12" width="12.42578125" customWidth="1"/>
    <col min="13" max="13" width="12.7109375" customWidth="1"/>
  </cols>
  <sheetData>
    <row r="1" spans="1:13" x14ac:dyDescent="0.25">
      <c r="A1" s="1" t="s">
        <v>161</v>
      </c>
    </row>
    <row r="2" spans="1:13" ht="45" x14ac:dyDescent="0.25">
      <c r="A2" s="30" t="s">
        <v>103</v>
      </c>
      <c r="B2" s="142" t="s">
        <v>0</v>
      </c>
      <c r="C2" s="142" t="s">
        <v>1</v>
      </c>
      <c r="D2" s="142" t="s">
        <v>2</v>
      </c>
      <c r="E2" s="142" t="s">
        <v>104</v>
      </c>
      <c r="F2" s="142" t="s">
        <v>105</v>
      </c>
      <c r="G2" s="142" t="s">
        <v>106</v>
      </c>
      <c r="H2" s="142" t="s">
        <v>28</v>
      </c>
      <c r="I2" s="142" t="s">
        <v>110</v>
      </c>
      <c r="J2" s="142" t="s">
        <v>111</v>
      </c>
      <c r="K2" s="142" t="s">
        <v>177</v>
      </c>
      <c r="L2" s="142" t="s">
        <v>175</v>
      </c>
      <c r="M2" s="142" t="s">
        <v>176</v>
      </c>
    </row>
    <row r="3" spans="1:13" x14ac:dyDescent="0.25">
      <c r="A3" s="129" t="s">
        <v>66</v>
      </c>
      <c r="B3" s="133">
        <v>4039</v>
      </c>
      <c r="C3" s="133">
        <v>4272</v>
      </c>
      <c r="D3" s="133">
        <v>4615</v>
      </c>
      <c r="E3" s="133">
        <v>4476</v>
      </c>
      <c r="F3" s="133">
        <v>4965</v>
      </c>
      <c r="G3" s="133">
        <v>4624</v>
      </c>
      <c r="H3" s="133">
        <v>4712</v>
      </c>
      <c r="I3" s="133">
        <v>4232</v>
      </c>
      <c r="J3" s="133">
        <v>4889</v>
      </c>
      <c r="K3" s="133">
        <v>4271</v>
      </c>
      <c r="L3" s="179">
        <v>-0.12640621804049909</v>
      </c>
      <c r="M3" s="179">
        <v>5.7439960386234216E-2</v>
      </c>
    </row>
    <row r="4" spans="1:13" x14ac:dyDescent="0.25">
      <c r="A4" s="26" t="s">
        <v>9</v>
      </c>
      <c r="B4" s="28">
        <v>949</v>
      </c>
      <c r="C4" s="28">
        <v>1067</v>
      </c>
      <c r="D4" s="28">
        <v>1262</v>
      </c>
      <c r="E4" s="28">
        <v>854</v>
      </c>
      <c r="F4" s="28">
        <v>897</v>
      </c>
      <c r="G4" s="28">
        <v>875</v>
      </c>
      <c r="H4" s="28">
        <v>940</v>
      </c>
      <c r="I4" s="28">
        <v>614</v>
      </c>
      <c r="J4" s="28">
        <v>1119</v>
      </c>
      <c r="K4" s="28">
        <v>1032</v>
      </c>
      <c r="L4" s="180">
        <v>-7.7747989276139406E-2</v>
      </c>
      <c r="M4" s="180">
        <v>8.7460484720758694E-2</v>
      </c>
    </row>
    <row r="5" spans="1:13" x14ac:dyDescent="0.25">
      <c r="A5" s="26" t="s">
        <v>22</v>
      </c>
      <c r="B5" s="28">
        <v>441</v>
      </c>
      <c r="C5" s="28">
        <v>506</v>
      </c>
      <c r="D5" s="28">
        <v>427</v>
      </c>
      <c r="E5" s="28">
        <v>514</v>
      </c>
      <c r="F5" s="28">
        <v>610</v>
      </c>
      <c r="G5" s="28">
        <v>612</v>
      </c>
      <c r="H5" s="28">
        <v>549</v>
      </c>
      <c r="I5" s="28">
        <v>482</v>
      </c>
      <c r="J5" s="28">
        <v>603</v>
      </c>
      <c r="K5" s="28">
        <v>578</v>
      </c>
      <c r="L5" s="180">
        <v>-4.1459369817578771E-2</v>
      </c>
      <c r="M5" s="180">
        <v>0.31065759637188206</v>
      </c>
    </row>
    <row r="6" spans="1:13" x14ac:dyDescent="0.25">
      <c r="A6" s="26" t="s">
        <v>13</v>
      </c>
      <c r="B6" s="28">
        <v>2649</v>
      </c>
      <c r="C6" s="28">
        <v>2699</v>
      </c>
      <c r="D6" s="28">
        <v>2926</v>
      </c>
      <c r="E6" s="28">
        <v>3108</v>
      </c>
      <c r="F6" s="28">
        <v>3458</v>
      </c>
      <c r="G6" s="28">
        <v>3137</v>
      </c>
      <c r="H6" s="28">
        <v>3223</v>
      </c>
      <c r="I6" s="28">
        <v>3136</v>
      </c>
      <c r="J6" s="28">
        <v>3167</v>
      </c>
      <c r="K6" s="28">
        <v>2661</v>
      </c>
      <c r="L6" s="180">
        <v>-0.15977265550994632</v>
      </c>
      <c r="M6" s="180">
        <v>4.5300113250283129E-3</v>
      </c>
    </row>
    <row r="7" spans="1:13" x14ac:dyDescent="0.25">
      <c r="A7" s="134" t="s">
        <v>7</v>
      </c>
      <c r="B7" s="133">
        <v>7074</v>
      </c>
      <c r="C7" s="133">
        <v>6867</v>
      </c>
      <c r="D7" s="133">
        <v>7091</v>
      </c>
      <c r="E7" s="133">
        <v>6034</v>
      </c>
      <c r="F7" s="133">
        <v>7029</v>
      </c>
      <c r="G7" s="133">
        <v>8195</v>
      </c>
      <c r="H7" s="133">
        <v>8168</v>
      </c>
      <c r="I7" s="133">
        <v>7402</v>
      </c>
      <c r="J7" s="133">
        <v>8531</v>
      </c>
      <c r="K7" s="133">
        <v>8000</v>
      </c>
      <c r="L7" s="179">
        <v>-6.2243582229515884E-2</v>
      </c>
      <c r="M7" s="179">
        <v>0.13090189426067289</v>
      </c>
    </row>
    <row r="8" spans="1:13" x14ac:dyDescent="0.25">
      <c r="A8" s="26" t="s">
        <v>7</v>
      </c>
      <c r="B8" s="28">
        <v>7074</v>
      </c>
      <c r="C8" s="28">
        <v>6867</v>
      </c>
      <c r="D8" s="28">
        <v>7091</v>
      </c>
      <c r="E8" s="28">
        <v>6034</v>
      </c>
      <c r="F8" s="28">
        <v>7029</v>
      </c>
      <c r="G8" s="28">
        <v>8195</v>
      </c>
      <c r="H8" s="28">
        <v>8168</v>
      </c>
      <c r="I8" s="28">
        <v>7402</v>
      </c>
      <c r="J8" s="28">
        <v>8531</v>
      </c>
      <c r="K8" s="28">
        <v>8000</v>
      </c>
      <c r="L8" s="180">
        <v>-6.2243582229515884E-2</v>
      </c>
      <c r="M8" s="180">
        <v>0.13090189426067289</v>
      </c>
    </row>
    <row r="9" spans="1:13" x14ac:dyDescent="0.25">
      <c r="A9" s="129" t="s">
        <v>67</v>
      </c>
      <c r="B9" s="133">
        <v>8795</v>
      </c>
      <c r="C9" s="133">
        <v>9836</v>
      </c>
      <c r="D9" s="133">
        <v>9406</v>
      </c>
      <c r="E9" s="133">
        <v>10111</v>
      </c>
      <c r="F9" s="133">
        <v>10467</v>
      </c>
      <c r="G9" s="133">
        <v>10100</v>
      </c>
      <c r="H9" s="133">
        <v>9436</v>
      </c>
      <c r="I9" s="133">
        <v>9448</v>
      </c>
      <c r="J9" s="133">
        <v>8216</v>
      </c>
      <c r="K9" s="133">
        <v>7946</v>
      </c>
      <c r="L9" s="179">
        <v>-3.2862706913339826E-2</v>
      </c>
      <c r="M9" s="179">
        <v>-9.6532120523024442E-2</v>
      </c>
    </row>
    <row r="10" spans="1:13" x14ac:dyDescent="0.25">
      <c r="A10" s="26" t="s">
        <v>19</v>
      </c>
      <c r="B10" s="28">
        <v>1747</v>
      </c>
      <c r="C10" s="28">
        <v>1636</v>
      </c>
      <c r="D10" s="28">
        <v>1588</v>
      </c>
      <c r="E10" s="28">
        <v>1920</v>
      </c>
      <c r="F10" s="28">
        <v>2067</v>
      </c>
      <c r="G10" s="28">
        <v>2079</v>
      </c>
      <c r="H10" s="28">
        <v>1447</v>
      </c>
      <c r="I10" s="28">
        <v>1299</v>
      </c>
      <c r="J10" s="28">
        <v>1113</v>
      </c>
      <c r="K10" s="28">
        <v>1059</v>
      </c>
      <c r="L10" s="180">
        <v>-4.8517520215633422E-2</v>
      </c>
      <c r="M10" s="180">
        <v>-0.39381797366914711</v>
      </c>
    </row>
    <row r="11" spans="1:13" x14ac:dyDescent="0.25">
      <c r="A11" s="26" t="s">
        <v>16</v>
      </c>
      <c r="B11" s="28">
        <v>1732</v>
      </c>
      <c r="C11" s="28">
        <v>1901</v>
      </c>
      <c r="D11" s="28">
        <v>1955</v>
      </c>
      <c r="E11" s="28">
        <v>2204</v>
      </c>
      <c r="F11" s="28">
        <v>2609</v>
      </c>
      <c r="G11" s="28">
        <v>2949</v>
      </c>
      <c r="H11" s="28">
        <v>1975</v>
      </c>
      <c r="I11" s="28">
        <v>2042</v>
      </c>
      <c r="J11" s="28">
        <v>2028</v>
      </c>
      <c r="K11" s="28">
        <v>2216</v>
      </c>
      <c r="L11" s="180">
        <v>9.270216962524655E-2</v>
      </c>
      <c r="M11" s="180">
        <v>0.27944572748267898</v>
      </c>
    </row>
    <row r="12" spans="1:13" x14ac:dyDescent="0.25">
      <c r="A12" s="26" t="s">
        <v>4</v>
      </c>
      <c r="B12" s="28">
        <v>1331</v>
      </c>
      <c r="C12" s="28">
        <v>1437</v>
      </c>
      <c r="D12" s="28">
        <v>1698</v>
      </c>
      <c r="E12" s="28">
        <v>1696</v>
      </c>
      <c r="F12" s="28">
        <v>1824</v>
      </c>
      <c r="G12" s="28">
        <v>1452</v>
      </c>
      <c r="H12" s="28">
        <v>1610</v>
      </c>
      <c r="I12" s="28">
        <v>1579</v>
      </c>
      <c r="J12" s="28">
        <v>1055</v>
      </c>
      <c r="K12" s="28">
        <v>1097</v>
      </c>
      <c r="L12" s="180">
        <v>3.9810426540284362E-2</v>
      </c>
      <c r="M12" s="180">
        <v>-0.17580766341096921</v>
      </c>
    </row>
    <row r="13" spans="1:13" x14ac:dyDescent="0.25">
      <c r="A13" s="26" t="s">
        <v>17</v>
      </c>
      <c r="B13" s="28">
        <v>3985</v>
      </c>
      <c r="C13" s="28">
        <v>4862</v>
      </c>
      <c r="D13" s="28">
        <v>4165</v>
      </c>
      <c r="E13" s="28">
        <v>4291</v>
      </c>
      <c r="F13" s="28">
        <v>3967</v>
      </c>
      <c r="G13" s="28">
        <v>3620</v>
      </c>
      <c r="H13" s="28">
        <v>4404</v>
      </c>
      <c r="I13" s="28">
        <v>4528</v>
      </c>
      <c r="J13" s="28">
        <v>4020</v>
      </c>
      <c r="K13" s="28">
        <v>3574</v>
      </c>
      <c r="L13" s="180">
        <v>-0.1109452736318408</v>
      </c>
      <c r="M13" s="180">
        <v>-0.10313676286072773</v>
      </c>
    </row>
    <row r="14" spans="1:13" x14ac:dyDescent="0.25">
      <c r="A14" s="129" t="s">
        <v>57</v>
      </c>
      <c r="B14" s="133">
        <v>19908</v>
      </c>
      <c r="C14" s="133">
        <v>20975</v>
      </c>
      <c r="D14" s="133">
        <v>21112</v>
      </c>
      <c r="E14" s="133">
        <v>20621</v>
      </c>
      <c r="F14" s="133">
        <v>22461</v>
      </c>
      <c r="G14" s="133">
        <v>22919</v>
      </c>
      <c r="H14" s="133">
        <v>22316</v>
      </c>
      <c r="I14" s="133">
        <v>21082</v>
      </c>
      <c r="J14" s="133">
        <v>21636</v>
      </c>
      <c r="K14" s="133">
        <v>20217</v>
      </c>
      <c r="L14" s="179">
        <v>-6.5585135884636714E-2</v>
      </c>
      <c r="M14" s="179">
        <v>1.5521398432790838E-2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85A5-FFCA-4F27-A0EB-7274A2A417DE}">
  <sheetPr>
    <tabColor rgb="FF00B050"/>
  </sheetPr>
  <dimension ref="A1:O16"/>
  <sheetViews>
    <sheetView workbookViewId="0">
      <selection activeCell="T28" sqref="T28"/>
    </sheetView>
  </sheetViews>
  <sheetFormatPr defaultRowHeight="15" x14ac:dyDescent="0.25"/>
  <cols>
    <col min="1" max="1" width="17.5703125" customWidth="1"/>
    <col min="2" max="2" width="12.7109375" customWidth="1"/>
    <col min="3" max="10" width="9" bestFit="1" customWidth="1"/>
    <col min="11" max="11" width="9.85546875" customWidth="1"/>
    <col min="12" max="12" width="8.28515625" customWidth="1"/>
  </cols>
  <sheetData>
    <row r="1" spans="1:15" x14ac:dyDescent="0.25">
      <c r="A1" s="1" t="s">
        <v>144</v>
      </c>
    </row>
    <row r="3" spans="1:15" ht="45" x14ac:dyDescent="0.25">
      <c r="A3" s="41" t="s">
        <v>29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  <c r="H3" s="3">
        <v>2020</v>
      </c>
      <c r="I3" s="3">
        <v>2021</v>
      </c>
      <c r="J3" s="3">
        <v>2022</v>
      </c>
      <c r="K3" s="3">
        <v>2023</v>
      </c>
      <c r="L3" s="42" t="s">
        <v>122</v>
      </c>
      <c r="M3" s="42" t="s">
        <v>123</v>
      </c>
      <c r="N3" s="42" t="s">
        <v>124</v>
      </c>
      <c r="O3" s="42" t="s">
        <v>125</v>
      </c>
    </row>
    <row r="4" spans="1:15" x14ac:dyDescent="0.25">
      <c r="A4" s="41" t="s">
        <v>3</v>
      </c>
      <c r="B4" s="70">
        <v>176182</v>
      </c>
      <c r="C4" s="70">
        <v>188530</v>
      </c>
      <c r="D4" s="70">
        <v>201839</v>
      </c>
      <c r="E4" s="70">
        <v>215161</v>
      </c>
      <c r="F4" s="70">
        <v>229858</v>
      </c>
      <c r="G4" s="70">
        <v>244936</v>
      </c>
      <c r="H4" s="70">
        <v>255404</v>
      </c>
      <c r="I4" s="70">
        <v>272163</v>
      </c>
      <c r="J4" s="70">
        <v>293653</v>
      </c>
      <c r="K4" s="70">
        <v>294471</v>
      </c>
      <c r="L4" s="44">
        <f>K4-J4</f>
        <v>818</v>
      </c>
      <c r="M4" s="156">
        <f>L4/J4</f>
        <v>2.7856006919731793E-3</v>
      </c>
      <c r="N4" s="46">
        <f>K4-B4</f>
        <v>118289</v>
      </c>
      <c r="O4" s="156">
        <f>N4/B4</f>
        <v>0.67140229989442735</v>
      </c>
    </row>
    <row r="5" spans="1:15" x14ac:dyDescent="0.25">
      <c r="A5" s="41" t="s">
        <v>24</v>
      </c>
      <c r="B5" s="70">
        <v>130049</v>
      </c>
      <c r="C5" s="70">
        <v>139475</v>
      </c>
      <c r="D5" s="70">
        <v>145791</v>
      </c>
      <c r="E5" s="70">
        <v>155010</v>
      </c>
      <c r="F5" s="70">
        <v>163029</v>
      </c>
      <c r="G5" s="70">
        <v>169766</v>
      </c>
      <c r="H5" s="70">
        <v>171637</v>
      </c>
      <c r="I5" s="70">
        <v>182619</v>
      </c>
      <c r="J5" s="70">
        <v>192861</v>
      </c>
      <c r="K5" s="70">
        <v>197849</v>
      </c>
      <c r="L5" s="44">
        <f>K5-J5</f>
        <v>4988</v>
      </c>
      <c r="M5" s="156">
        <f>L5/J5</f>
        <v>2.5863186439974904E-2</v>
      </c>
      <c r="N5" s="46">
        <f>K5-B5</f>
        <v>67800</v>
      </c>
      <c r="O5" s="156">
        <f>N5/B5</f>
        <v>0.5213419557243808</v>
      </c>
    </row>
    <row r="6" spans="1:15" x14ac:dyDescent="0.25">
      <c r="A6" s="41" t="s">
        <v>30</v>
      </c>
      <c r="B6" s="68">
        <f>B4+B5</f>
        <v>306231</v>
      </c>
      <c r="C6" s="68">
        <f t="shared" ref="C6:K6" si="0">C4+C5</f>
        <v>328005</v>
      </c>
      <c r="D6" s="68">
        <f t="shared" si="0"/>
        <v>347630</v>
      </c>
      <c r="E6" s="68">
        <f t="shared" si="0"/>
        <v>370171</v>
      </c>
      <c r="F6" s="68">
        <f t="shared" si="0"/>
        <v>392887</v>
      </c>
      <c r="G6" s="68">
        <f t="shared" si="0"/>
        <v>414702</v>
      </c>
      <c r="H6" s="68">
        <f t="shared" si="0"/>
        <v>427041</v>
      </c>
      <c r="I6" s="68">
        <f t="shared" si="0"/>
        <v>454782</v>
      </c>
      <c r="J6" s="68">
        <f t="shared" si="0"/>
        <v>486514</v>
      </c>
      <c r="K6" s="68">
        <f t="shared" si="0"/>
        <v>492320</v>
      </c>
      <c r="L6" s="43">
        <f>L4+L5</f>
        <v>5806</v>
      </c>
      <c r="M6" s="156">
        <f>L6/J6</f>
        <v>1.1933880628306689E-2</v>
      </c>
      <c r="N6" s="46">
        <f>K6-B6</f>
        <v>186089</v>
      </c>
      <c r="O6" s="156">
        <f>N6/B6</f>
        <v>0.60767525168908443</v>
      </c>
    </row>
    <row r="9" spans="1:15" x14ac:dyDescent="0.25">
      <c r="A9" s="4" t="s">
        <v>3</v>
      </c>
      <c r="B9" s="22">
        <f>B4/B6</f>
        <v>0.5753238568270358</v>
      </c>
      <c r="C9" s="22">
        <f>C4/C6</f>
        <v>0.57477782350878792</v>
      </c>
      <c r="D9" s="22">
        <f t="shared" ref="D9:K9" si="1">D4/D6</f>
        <v>0.58061444639415472</v>
      </c>
      <c r="E9" s="22">
        <f t="shared" si="1"/>
        <v>0.5812475855753152</v>
      </c>
      <c r="F9" s="22">
        <f t="shared" si="1"/>
        <v>0.58504862721342266</v>
      </c>
      <c r="G9" s="22">
        <f t="shared" si="1"/>
        <v>0.5906313449175552</v>
      </c>
      <c r="H9" s="22">
        <f t="shared" si="1"/>
        <v>0.59807840464967066</v>
      </c>
      <c r="I9" s="22">
        <f t="shared" si="1"/>
        <v>0.598447168093724</v>
      </c>
      <c r="J9" s="22">
        <f t="shared" si="1"/>
        <v>0.60358591941855733</v>
      </c>
      <c r="K9" s="22">
        <f t="shared" si="1"/>
        <v>0.59812926551836199</v>
      </c>
      <c r="M9" s="71"/>
    </row>
    <row r="10" spans="1:15" x14ac:dyDescent="0.25">
      <c r="A10" s="4" t="s">
        <v>24</v>
      </c>
      <c r="B10" s="22">
        <f>B5/B6</f>
        <v>0.4246761431729642</v>
      </c>
      <c r="C10" s="22">
        <f t="shared" ref="C10:K10" si="2">C5/C6</f>
        <v>0.42522217649121202</v>
      </c>
      <c r="D10" s="22">
        <f t="shared" si="2"/>
        <v>0.41938555360584528</v>
      </c>
      <c r="E10" s="22">
        <f t="shared" si="2"/>
        <v>0.4187524144246848</v>
      </c>
      <c r="F10" s="22">
        <f t="shared" si="2"/>
        <v>0.41495137278657729</v>
      </c>
      <c r="G10" s="22">
        <f t="shared" si="2"/>
        <v>0.40936865508244474</v>
      </c>
      <c r="H10" s="22">
        <f t="shared" si="2"/>
        <v>0.40192159535032934</v>
      </c>
      <c r="I10" s="22">
        <f t="shared" si="2"/>
        <v>0.401552831906276</v>
      </c>
      <c r="J10" s="22">
        <f t="shared" si="2"/>
        <v>0.39641408058144267</v>
      </c>
      <c r="K10" s="22">
        <f t="shared" si="2"/>
        <v>0.40187073448163796</v>
      </c>
    </row>
    <row r="11" spans="1:15" x14ac:dyDescent="0.25">
      <c r="K11" s="10"/>
    </row>
    <row r="12" spans="1:15" x14ac:dyDescent="0.25">
      <c r="M12" s="12"/>
      <c r="N12" s="12"/>
      <c r="O12" s="71"/>
    </row>
    <row r="13" spans="1:15" x14ac:dyDescent="0.25">
      <c r="M13" s="8"/>
    </row>
    <row r="15" spans="1:15" x14ac:dyDescent="0.25">
      <c r="A15" s="31"/>
      <c r="M15" s="71"/>
    </row>
    <row r="16" spans="1:15" x14ac:dyDescent="0.25">
      <c r="M16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4600-E298-486F-9D1E-8E9410BEC431}">
  <sheetPr>
    <tabColor rgb="FF00B050"/>
  </sheetPr>
  <dimension ref="A1:P23"/>
  <sheetViews>
    <sheetView workbookViewId="0">
      <selection activeCell="N14" sqref="N14"/>
    </sheetView>
  </sheetViews>
  <sheetFormatPr defaultRowHeight="15" x14ac:dyDescent="0.25"/>
  <cols>
    <col min="1" max="1" width="15.140625" customWidth="1"/>
    <col min="2" max="2" width="11.7109375" customWidth="1"/>
    <col min="3" max="3" width="10.5703125" bestFit="1" customWidth="1"/>
    <col min="4" max="4" width="8.28515625" customWidth="1"/>
    <col min="5" max="5" width="8.42578125" customWidth="1"/>
    <col min="6" max="7" width="10.5703125" bestFit="1" customWidth="1"/>
    <col min="8" max="8" width="7.7109375" customWidth="1"/>
    <col min="9" max="9" width="8.140625" customWidth="1"/>
    <col min="10" max="10" width="9.7109375" customWidth="1"/>
    <col min="11" max="11" width="10.42578125" customWidth="1"/>
    <col min="12" max="12" width="13" customWidth="1"/>
    <col min="13" max="13" width="11.7109375" customWidth="1"/>
    <col min="14" max="14" width="12.140625" customWidth="1"/>
  </cols>
  <sheetData>
    <row r="1" spans="1:16" x14ac:dyDescent="0.25">
      <c r="A1" s="1" t="s">
        <v>126</v>
      </c>
    </row>
    <row r="3" spans="1:16" s="1" customFormat="1" ht="30" x14ac:dyDescent="0.25">
      <c r="A3" s="36" t="s">
        <v>29</v>
      </c>
      <c r="B3" s="161">
        <v>2014</v>
      </c>
      <c r="C3" s="161">
        <v>2015</v>
      </c>
      <c r="D3" s="161">
        <v>2016</v>
      </c>
      <c r="E3" s="161">
        <v>2017</v>
      </c>
      <c r="F3" s="161">
        <v>2018</v>
      </c>
      <c r="G3" s="161">
        <v>2019</v>
      </c>
      <c r="H3" s="161">
        <v>2020</v>
      </c>
      <c r="I3" s="161">
        <v>2021</v>
      </c>
      <c r="J3" s="161">
        <v>2022</v>
      </c>
      <c r="K3" s="161">
        <v>2023</v>
      </c>
      <c r="L3" s="54" t="s">
        <v>127</v>
      </c>
      <c r="M3" s="55" t="s">
        <v>123</v>
      </c>
      <c r="N3" s="55" t="s">
        <v>128</v>
      </c>
      <c r="O3"/>
      <c r="P3"/>
    </row>
    <row r="4" spans="1:16" x14ac:dyDescent="0.25">
      <c r="A4" s="41" t="s">
        <v>3</v>
      </c>
      <c r="B4" s="15">
        <v>19908</v>
      </c>
      <c r="C4" s="15">
        <v>20975</v>
      </c>
      <c r="D4" s="15">
        <v>21112</v>
      </c>
      <c r="E4" s="15">
        <v>20621</v>
      </c>
      <c r="F4" s="15">
        <v>22461</v>
      </c>
      <c r="G4" s="15">
        <v>22919</v>
      </c>
      <c r="H4" s="15">
        <v>22316</v>
      </c>
      <c r="I4" s="15">
        <v>21082</v>
      </c>
      <c r="J4" s="15">
        <v>21651</v>
      </c>
      <c r="K4" s="15">
        <v>20217</v>
      </c>
      <c r="L4" s="15">
        <f>K4-J4</f>
        <v>-1434</v>
      </c>
      <c r="M4" s="22">
        <f>L4/J4</f>
        <v>-6.6232506581682143E-2</v>
      </c>
      <c r="N4" s="22">
        <f>((K4/B4)^(1/9))-1</f>
        <v>1.7128178258198901E-3</v>
      </c>
      <c r="O4" s="8"/>
    </row>
    <row r="5" spans="1:16" x14ac:dyDescent="0.25">
      <c r="A5" s="41" t="s">
        <v>24</v>
      </c>
      <c r="B5" s="15">
        <v>19002</v>
      </c>
      <c r="C5" s="15">
        <v>19838</v>
      </c>
      <c r="D5" s="15">
        <v>19298</v>
      </c>
      <c r="E5" s="15">
        <v>20144</v>
      </c>
      <c r="F5" s="15">
        <v>19449</v>
      </c>
      <c r="G5" s="15">
        <v>19843</v>
      </c>
      <c r="H5" s="15">
        <v>17131</v>
      </c>
      <c r="I5" s="15">
        <v>18566</v>
      </c>
      <c r="J5" s="15">
        <v>23406</v>
      </c>
      <c r="K5" s="15">
        <v>23067</v>
      </c>
      <c r="L5" s="15">
        <f>K5-J5</f>
        <v>-339</v>
      </c>
      <c r="M5" s="22">
        <f>L5/J5</f>
        <v>-1.448346577800564E-2</v>
      </c>
      <c r="N5" s="22">
        <f>((K5/B5)^(1/9))-1</f>
        <v>2.1773522860009997E-2</v>
      </c>
      <c r="O5" s="71"/>
    </row>
    <row r="6" spans="1:16" x14ac:dyDescent="0.25">
      <c r="A6" s="41" t="s">
        <v>30</v>
      </c>
      <c r="B6" s="68">
        <v>38177</v>
      </c>
      <c r="C6" s="68">
        <v>38908</v>
      </c>
      <c r="D6" s="68">
        <v>40800</v>
      </c>
      <c r="E6" s="68">
        <v>40398</v>
      </c>
      <c r="F6" s="68">
        <v>40761</v>
      </c>
      <c r="G6" s="68">
        <v>41909</v>
      </c>
      <c r="H6" s="68">
        <v>42713</v>
      </c>
      <c r="I6" s="68">
        <v>39274</v>
      </c>
      <c r="J6" s="68">
        <v>39604</v>
      </c>
      <c r="K6" s="68">
        <v>44166</v>
      </c>
      <c r="L6" s="15">
        <f>K6-J6</f>
        <v>4562</v>
      </c>
      <c r="M6" s="22">
        <f>L6/J6</f>
        <v>0.11519038480961519</v>
      </c>
      <c r="N6" s="22">
        <f>((K6/B6)^(1/9))-1</f>
        <v>1.6323125809410088E-2</v>
      </c>
      <c r="O6" s="115"/>
    </row>
    <row r="8" spans="1:16" x14ac:dyDescent="0.25">
      <c r="A8" s="4" t="s">
        <v>3</v>
      </c>
      <c r="B8" s="22">
        <f>B4/B6</f>
        <v>0.52146580401812614</v>
      </c>
      <c r="C8" s="22">
        <f>C4/C6</f>
        <v>0.53909221753880954</v>
      </c>
      <c r="D8" s="22">
        <f t="shared" ref="D8:K8" si="0">D4/D6</f>
        <v>0.51745098039215687</v>
      </c>
      <c r="E8" s="22">
        <f t="shared" si="0"/>
        <v>0.51044606168622209</v>
      </c>
      <c r="F8" s="22">
        <f t="shared" si="0"/>
        <v>0.55104143666740268</v>
      </c>
      <c r="G8" s="22">
        <f t="shared" si="0"/>
        <v>0.54687537283161136</v>
      </c>
      <c r="H8" s="22">
        <f t="shared" si="0"/>
        <v>0.52246388687284906</v>
      </c>
      <c r="I8" s="22">
        <f t="shared" si="0"/>
        <v>0.53679278912257478</v>
      </c>
      <c r="J8" s="22">
        <f t="shared" si="0"/>
        <v>0.54668720331279663</v>
      </c>
      <c r="K8" s="22">
        <f t="shared" si="0"/>
        <v>0.4577503056649912</v>
      </c>
    </row>
    <row r="9" spans="1:16" x14ac:dyDescent="0.25">
      <c r="A9" s="4" t="s">
        <v>24</v>
      </c>
      <c r="B9" s="22">
        <f>B5/B6</f>
        <v>0.49773423789192445</v>
      </c>
      <c r="C9" s="22">
        <f>C5/C6</f>
        <v>0.5098694355916521</v>
      </c>
      <c r="D9" s="22">
        <f t="shared" ref="D9:K9" si="1">D5/D6</f>
        <v>0.47299019607843135</v>
      </c>
      <c r="E9" s="22">
        <f t="shared" si="1"/>
        <v>0.49863854646269617</v>
      </c>
      <c r="F9" s="22">
        <f t="shared" si="1"/>
        <v>0.47714727312872601</v>
      </c>
      <c r="G9" s="22">
        <f t="shared" si="1"/>
        <v>0.47347825049512038</v>
      </c>
      <c r="H9" s="22">
        <f t="shared" si="1"/>
        <v>0.40107227307845389</v>
      </c>
      <c r="I9" s="22">
        <f t="shared" si="1"/>
        <v>0.47273005041503285</v>
      </c>
      <c r="J9" s="22">
        <f t="shared" si="1"/>
        <v>0.59100090899909097</v>
      </c>
      <c r="K9" s="22">
        <f t="shared" si="1"/>
        <v>0.52227958157858989</v>
      </c>
      <c r="N9" s="71"/>
    </row>
    <row r="11" spans="1:16" x14ac:dyDescent="0.25">
      <c r="K11" s="12"/>
    </row>
    <row r="19" spans="2:3" x14ac:dyDescent="0.25">
      <c r="C19" s="31"/>
    </row>
    <row r="23" spans="2:3" x14ac:dyDescent="0.25">
      <c r="B23" s="6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BD71-2EEA-4A03-B678-0836E0EE6A2E}">
  <sheetPr>
    <tabColor rgb="FF00B050"/>
  </sheetPr>
  <dimension ref="A1:O33"/>
  <sheetViews>
    <sheetView workbookViewId="0">
      <selection activeCell="N4" sqref="N4:O6"/>
    </sheetView>
  </sheetViews>
  <sheetFormatPr defaultRowHeight="15" x14ac:dyDescent="0.25"/>
  <cols>
    <col min="1" max="1" width="12.28515625" customWidth="1"/>
    <col min="2" max="2" width="11.5703125" bestFit="1" customWidth="1"/>
    <col min="3" max="10" width="9" bestFit="1" customWidth="1"/>
    <col min="11" max="11" width="9" customWidth="1"/>
    <col min="12" max="12" width="10.5703125" bestFit="1" customWidth="1"/>
    <col min="17" max="17" width="7.28515625" customWidth="1"/>
  </cols>
  <sheetData>
    <row r="1" spans="1:15" x14ac:dyDescent="0.25">
      <c r="A1" s="1" t="s">
        <v>121</v>
      </c>
    </row>
    <row r="3" spans="1:15" ht="45" x14ac:dyDescent="0.25">
      <c r="A3" s="41"/>
      <c r="B3" s="172">
        <v>2014</v>
      </c>
      <c r="C3" s="172">
        <v>2015</v>
      </c>
      <c r="D3" s="172">
        <v>2016</v>
      </c>
      <c r="E3" s="172">
        <v>2017</v>
      </c>
      <c r="F3" s="172">
        <v>2018</v>
      </c>
      <c r="G3" s="172">
        <v>2019</v>
      </c>
      <c r="H3" s="172">
        <v>2020</v>
      </c>
      <c r="I3" s="172">
        <v>2021</v>
      </c>
      <c r="J3" s="172">
        <v>2022</v>
      </c>
      <c r="K3" s="172">
        <v>2023</v>
      </c>
      <c r="L3" s="54" t="s">
        <v>127</v>
      </c>
      <c r="M3" s="55" t="s">
        <v>123</v>
      </c>
    </row>
    <row r="4" spans="1:15" x14ac:dyDescent="0.25">
      <c r="A4" s="41" t="s">
        <v>5</v>
      </c>
      <c r="B4" s="43">
        <v>178148</v>
      </c>
      <c r="C4" s="43">
        <v>189368</v>
      </c>
      <c r="D4" s="43">
        <v>196617</v>
      </c>
      <c r="E4" s="43">
        <v>205827</v>
      </c>
      <c r="F4" s="43">
        <v>217681</v>
      </c>
      <c r="G4" s="43">
        <v>225871</v>
      </c>
      <c r="H4" s="43">
        <v>232034</v>
      </c>
      <c r="I4" s="43">
        <v>243102</v>
      </c>
      <c r="J4" s="43">
        <v>256193</v>
      </c>
      <c r="K4" s="43">
        <v>263075</v>
      </c>
      <c r="L4" s="15">
        <v>6882</v>
      </c>
      <c r="M4" s="22">
        <v>2.6862560647636743E-2</v>
      </c>
      <c r="N4" s="12"/>
      <c r="O4" s="8"/>
    </row>
    <row r="5" spans="1:15" x14ac:dyDescent="0.25">
      <c r="A5" s="41" t="s">
        <v>8</v>
      </c>
      <c r="B5" s="43">
        <v>128083</v>
      </c>
      <c r="C5" s="43">
        <v>138637</v>
      </c>
      <c r="D5" s="43">
        <v>151013</v>
      </c>
      <c r="E5" s="43">
        <v>164344</v>
      </c>
      <c r="F5" s="43">
        <v>175206</v>
      </c>
      <c r="G5" s="43">
        <v>188831</v>
      </c>
      <c r="H5" s="43">
        <v>195007</v>
      </c>
      <c r="I5" s="43">
        <v>211680</v>
      </c>
      <c r="J5" s="43">
        <v>230321</v>
      </c>
      <c r="K5" s="43">
        <v>229245</v>
      </c>
      <c r="L5" s="15">
        <v>-1076</v>
      </c>
      <c r="M5" s="22">
        <v>-4.6717407444392825E-3</v>
      </c>
      <c r="N5" s="12"/>
      <c r="O5" s="8"/>
    </row>
    <row r="6" spans="1:15" x14ac:dyDescent="0.25">
      <c r="A6" s="41" t="s">
        <v>52</v>
      </c>
      <c r="B6" s="43">
        <v>306231</v>
      </c>
      <c r="C6" s="43">
        <v>328005</v>
      </c>
      <c r="D6" s="43">
        <v>347630</v>
      </c>
      <c r="E6" s="43">
        <v>370171</v>
      </c>
      <c r="F6" s="43">
        <v>392887</v>
      </c>
      <c r="G6" s="43">
        <v>414702</v>
      </c>
      <c r="H6" s="43">
        <v>427041</v>
      </c>
      <c r="I6" s="43">
        <v>454782</v>
      </c>
      <c r="J6" s="43">
        <v>486514</v>
      </c>
      <c r="K6" s="43">
        <v>492320</v>
      </c>
      <c r="L6" s="15">
        <v>5806</v>
      </c>
      <c r="M6" s="22">
        <v>1.1933880628306689E-2</v>
      </c>
      <c r="N6" s="12"/>
      <c r="O6" s="8"/>
    </row>
    <row r="8" spans="1:15" x14ac:dyDescent="0.25">
      <c r="A8" s="4" t="s">
        <v>5</v>
      </c>
      <c r="B8" s="22">
        <v>0.58174384696519943</v>
      </c>
      <c r="C8" s="22">
        <v>0.57733266261185046</v>
      </c>
      <c r="D8" s="22">
        <v>0.56559272790035386</v>
      </c>
      <c r="E8" s="22">
        <v>0.55603221213979481</v>
      </c>
      <c r="F8" s="22">
        <v>0.55405498273040343</v>
      </c>
      <c r="G8" s="22">
        <v>0.54465857410863705</v>
      </c>
      <c r="H8" s="22">
        <v>0.54335298015881384</v>
      </c>
      <c r="I8" s="22">
        <v>0.53454622214599523</v>
      </c>
      <c r="J8" s="22">
        <v>0.52658916290178703</v>
      </c>
      <c r="K8" s="22">
        <v>0.53435773480662985</v>
      </c>
    </row>
    <row r="9" spans="1:15" x14ac:dyDescent="0.25">
      <c r="A9" s="4" t="s">
        <v>8</v>
      </c>
      <c r="B9" s="22">
        <v>0.41825615303480052</v>
      </c>
      <c r="C9" s="22">
        <v>0.42266733738814954</v>
      </c>
      <c r="D9" s="22">
        <v>0.43440727209964619</v>
      </c>
      <c r="E9" s="22">
        <v>0.44396778786020513</v>
      </c>
      <c r="F9" s="22">
        <v>0.44594501726959662</v>
      </c>
      <c r="G9" s="22">
        <v>0.45534142589136295</v>
      </c>
      <c r="H9" s="22">
        <v>0.45664701984118622</v>
      </c>
      <c r="I9" s="22">
        <v>0.46545377785400477</v>
      </c>
      <c r="J9" s="22">
        <v>0.47341083709821302</v>
      </c>
      <c r="K9" s="22">
        <v>0.46564226519337015</v>
      </c>
    </row>
    <row r="14" spans="1:15" x14ac:dyDescent="0.25">
      <c r="A14" s="31"/>
    </row>
    <row r="19" spans="1:11" x14ac:dyDescent="0.25">
      <c r="A19" s="10"/>
    </row>
    <row r="28" spans="1:11" x14ac:dyDescent="0.25">
      <c r="A28" s="170"/>
    </row>
    <row r="30" spans="1:1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119"/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x14ac:dyDescent="0.25">
      <c r="A33" s="119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0372-6F8B-420C-AA09-4B375CDFA9D0}">
  <sheetPr>
    <tabColor rgb="FF00B050"/>
  </sheetPr>
  <dimension ref="A1:M32"/>
  <sheetViews>
    <sheetView workbookViewId="0">
      <selection activeCell="D48" sqref="D48"/>
    </sheetView>
  </sheetViews>
  <sheetFormatPr defaultRowHeight="15" x14ac:dyDescent="0.25"/>
  <cols>
    <col min="1" max="1" width="31.28515625" customWidth="1"/>
    <col min="2" max="2" width="18.7109375" customWidth="1"/>
    <col min="3" max="5" width="11.5703125" bestFit="1" customWidth="1"/>
    <col min="6" max="6" width="11.42578125" customWidth="1"/>
    <col min="7" max="7" width="9.42578125" customWidth="1"/>
    <col min="8" max="8" width="11.28515625" customWidth="1"/>
    <col min="9" max="9" width="9.7109375" customWidth="1"/>
    <col min="10" max="10" width="9.28515625" customWidth="1"/>
    <col min="11" max="11" width="11.42578125" customWidth="1"/>
    <col min="12" max="12" width="13" customWidth="1"/>
    <col min="13" max="13" width="16.5703125" customWidth="1"/>
  </cols>
  <sheetData>
    <row r="1" spans="1:13" x14ac:dyDescent="0.25">
      <c r="A1" s="1" t="s">
        <v>146</v>
      </c>
    </row>
    <row r="3" spans="1:13" ht="30" x14ac:dyDescent="0.25">
      <c r="A3" s="1" t="s">
        <v>3</v>
      </c>
      <c r="B3" s="172">
        <v>2014</v>
      </c>
      <c r="C3" s="172">
        <v>2015</v>
      </c>
      <c r="D3" s="172">
        <v>2016</v>
      </c>
      <c r="E3" s="172">
        <v>2017</v>
      </c>
      <c r="F3" s="172">
        <v>2018</v>
      </c>
      <c r="G3" s="172">
        <v>2019</v>
      </c>
      <c r="H3" s="172">
        <v>2020</v>
      </c>
      <c r="I3" s="172">
        <v>2021</v>
      </c>
      <c r="J3" s="172">
        <v>2022</v>
      </c>
      <c r="K3" s="172">
        <v>2023</v>
      </c>
      <c r="L3" s="18" t="s">
        <v>122</v>
      </c>
      <c r="M3" s="18" t="s">
        <v>129</v>
      </c>
    </row>
    <row r="4" spans="1:13" x14ac:dyDescent="0.25">
      <c r="A4" t="s">
        <v>5</v>
      </c>
      <c r="B4" s="9">
        <v>89310</v>
      </c>
      <c r="C4" s="9">
        <v>94204</v>
      </c>
      <c r="D4" s="9">
        <v>97679</v>
      </c>
      <c r="E4" s="9">
        <v>100790</v>
      </c>
      <c r="F4" s="9">
        <v>106425</v>
      </c>
      <c r="G4" s="9">
        <v>111457</v>
      </c>
      <c r="H4" s="9">
        <v>115648</v>
      </c>
      <c r="I4" s="9">
        <v>119953</v>
      </c>
      <c r="J4" s="9">
        <v>128671</v>
      </c>
      <c r="K4" s="9">
        <v>131909</v>
      </c>
      <c r="L4" s="9">
        <f>K4-J4</f>
        <v>3238</v>
      </c>
      <c r="M4" s="8">
        <f>L4/J4</f>
        <v>2.5164955584397415E-2</v>
      </c>
    </row>
    <row r="5" spans="1:13" x14ac:dyDescent="0.25">
      <c r="A5" t="s">
        <v>8</v>
      </c>
      <c r="B5" s="9">
        <v>86872</v>
      </c>
      <c r="C5" s="9">
        <v>94326</v>
      </c>
      <c r="D5" s="9">
        <v>104160</v>
      </c>
      <c r="E5" s="9">
        <v>114371</v>
      </c>
      <c r="F5" s="9">
        <v>123433</v>
      </c>
      <c r="G5" s="9">
        <v>133479</v>
      </c>
      <c r="H5" s="9">
        <v>139756</v>
      </c>
      <c r="I5" s="9">
        <v>152210</v>
      </c>
      <c r="J5" s="9">
        <v>165313</v>
      </c>
      <c r="K5" s="9">
        <v>162562</v>
      </c>
      <c r="L5" s="9">
        <f t="shared" ref="L5:L11" si="0">K5-J5</f>
        <v>-2751</v>
      </c>
      <c r="M5" s="8">
        <f t="shared" ref="M5:M11" si="1">L5/J5</f>
        <v>-1.6641159497438194E-2</v>
      </c>
    </row>
    <row r="6" spans="1:13" x14ac:dyDescent="0.25">
      <c r="B6" s="9">
        <v>176182</v>
      </c>
      <c r="C6" s="9">
        <v>188530</v>
      </c>
      <c r="D6" s="9">
        <v>201839</v>
      </c>
      <c r="E6" s="9">
        <v>215161</v>
      </c>
      <c r="F6" s="9">
        <v>229858</v>
      </c>
      <c r="G6" s="9">
        <v>244936</v>
      </c>
      <c r="H6" s="9">
        <v>255404</v>
      </c>
      <c r="I6" s="9">
        <v>272163</v>
      </c>
      <c r="J6" s="9">
        <v>293984</v>
      </c>
      <c r="K6" s="9">
        <v>294471</v>
      </c>
      <c r="L6" s="9">
        <f t="shared" si="0"/>
        <v>487</v>
      </c>
      <c r="M6" s="8">
        <f t="shared" si="1"/>
        <v>1.6565527375639491E-3</v>
      </c>
    </row>
    <row r="7" spans="1:13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</row>
    <row r="8" spans="1:13" x14ac:dyDescent="0.25">
      <c r="A8" s="1" t="s">
        <v>24</v>
      </c>
      <c r="B8" s="172">
        <v>2014</v>
      </c>
      <c r="C8" s="172">
        <v>2015</v>
      </c>
      <c r="D8" s="172">
        <v>2016</v>
      </c>
      <c r="E8" s="172">
        <v>2017</v>
      </c>
      <c r="F8" s="172">
        <v>2018</v>
      </c>
      <c r="G8" s="172">
        <v>2019</v>
      </c>
      <c r="H8" s="172">
        <v>2020</v>
      </c>
      <c r="I8" s="172">
        <v>2021</v>
      </c>
      <c r="J8" s="172">
        <v>2022</v>
      </c>
      <c r="K8" s="172">
        <v>2023</v>
      </c>
      <c r="L8" s="9"/>
      <c r="M8" s="8"/>
    </row>
    <row r="9" spans="1:13" x14ac:dyDescent="0.25">
      <c r="A9" t="s">
        <v>5</v>
      </c>
      <c r="B9" s="9">
        <v>88838</v>
      </c>
      <c r="C9" s="9">
        <v>95164</v>
      </c>
      <c r="D9" s="9">
        <v>98938</v>
      </c>
      <c r="E9" s="9">
        <v>105037</v>
      </c>
      <c r="F9" s="9">
        <v>111256</v>
      </c>
      <c r="G9" s="9">
        <v>114414</v>
      </c>
      <c r="H9" s="9">
        <v>116386</v>
      </c>
      <c r="I9" s="9">
        <v>123149</v>
      </c>
      <c r="J9" s="9">
        <v>127522</v>
      </c>
      <c r="K9" s="9">
        <v>131166</v>
      </c>
      <c r="L9" s="9">
        <f t="shared" si="0"/>
        <v>3644</v>
      </c>
      <c r="M9" s="8">
        <f t="shared" si="1"/>
        <v>2.8575461488997977E-2</v>
      </c>
    </row>
    <row r="10" spans="1:13" x14ac:dyDescent="0.25">
      <c r="A10" t="s">
        <v>8</v>
      </c>
      <c r="B10" s="9">
        <v>41211</v>
      </c>
      <c r="C10" s="9">
        <v>44311</v>
      </c>
      <c r="D10" s="9">
        <v>46853</v>
      </c>
      <c r="E10" s="9">
        <v>49973</v>
      </c>
      <c r="F10" s="9">
        <v>51773</v>
      </c>
      <c r="G10" s="9">
        <v>55352</v>
      </c>
      <c r="H10" s="9">
        <v>55251</v>
      </c>
      <c r="I10" s="9">
        <v>59470</v>
      </c>
      <c r="J10" s="9">
        <v>65008</v>
      </c>
      <c r="K10" s="9">
        <v>66683</v>
      </c>
      <c r="L10" s="9">
        <f t="shared" si="0"/>
        <v>1675</v>
      </c>
      <c r="M10" s="8">
        <f t="shared" si="1"/>
        <v>2.5766059561900072E-2</v>
      </c>
    </row>
    <row r="11" spans="1:13" x14ac:dyDescent="0.25">
      <c r="B11" s="9">
        <v>130049</v>
      </c>
      <c r="C11" s="9">
        <v>139475</v>
      </c>
      <c r="D11" s="9">
        <v>145791</v>
      </c>
      <c r="E11" s="9">
        <v>155010</v>
      </c>
      <c r="F11" s="9">
        <v>163029</v>
      </c>
      <c r="G11" s="9">
        <v>169766</v>
      </c>
      <c r="H11" s="9">
        <v>171637</v>
      </c>
      <c r="I11" s="9">
        <v>182619</v>
      </c>
      <c r="J11" s="9">
        <v>192530</v>
      </c>
      <c r="K11" s="9">
        <v>197849</v>
      </c>
      <c r="L11" s="9">
        <f t="shared" si="0"/>
        <v>5319</v>
      </c>
      <c r="M11" s="8">
        <f t="shared" si="1"/>
        <v>2.7626863345972055E-2</v>
      </c>
    </row>
    <row r="13" spans="1:13" x14ac:dyDescent="0.25">
      <c r="A13" s="1" t="s">
        <v>3</v>
      </c>
      <c r="B13" s="172">
        <v>2014</v>
      </c>
      <c r="C13" s="172">
        <v>2015</v>
      </c>
      <c r="D13" s="172">
        <v>2016</v>
      </c>
      <c r="E13" s="172">
        <v>2017</v>
      </c>
      <c r="F13" s="172">
        <v>2018</v>
      </c>
      <c r="G13" s="172">
        <v>2019</v>
      </c>
      <c r="H13" s="172">
        <v>2020</v>
      </c>
      <c r="I13" s="172">
        <v>2021</v>
      </c>
      <c r="J13" s="172">
        <v>2022</v>
      </c>
      <c r="K13" s="172">
        <v>2023</v>
      </c>
    </row>
    <row r="14" spans="1:13" x14ac:dyDescent="0.25">
      <c r="A14" s="2" t="s">
        <v>5</v>
      </c>
      <c r="B14" s="8">
        <v>0.50691898150775905</v>
      </c>
      <c r="C14" s="8">
        <v>0.4996764440672572</v>
      </c>
      <c r="D14" s="8">
        <v>0.48394512457949157</v>
      </c>
      <c r="E14" s="8">
        <v>0.46843991243766298</v>
      </c>
      <c r="F14" s="8">
        <v>0.46300324548199323</v>
      </c>
      <c r="G14" s="8">
        <v>0.45504539961459323</v>
      </c>
      <c r="H14" s="8">
        <v>0.45280418474260387</v>
      </c>
      <c r="I14" s="8">
        <v>0.44073955680970595</v>
      </c>
      <c r="J14" s="8">
        <v>0.4376802819201045</v>
      </c>
      <c r="K14" s="8">
        <v>0.44795242995065726</v>
      </c>
    </row>
    <row r="15" spans="1:13" x14ac:dyDescent="0.25">
      <c r="A15" s="2" t="s">
        <v>8</v>
      </c>
      <c r="B15" s="8">
        <v>0.49308101849224095</v>
      </c>
      <c r="C15" s="8">
        <v>0.5003235559327428</v>
      </c>
      <c r="D15" s="8">
        <v>0.51605487542050843</v>
      </c>
      <c r="E15" s="8">
        <v>0.53156008756233708</v>
      </c>
      <c r="F15" s="8">
        <v>0.53699675451800677</v>
      </c>
      <c r="G15" s="8">
        <v>0.54495460038540677</v>
      </c>
      <c r="H15" s="8">
        <v>0.54719581525739613</v>
      </c>
      <c r="I15" s="8">
        <v>0.559260443190294</v>
      </c>
      <c r="J15" s="8">
        <v>0.56231971807989556</v>
      </c>
      <c r="K15" s="8">
        <v>0.55204757004934268</v>
      </c>
    </row>
    <row r="17" spans="1:11" x14ac:dyDescent="0.25">
      <c r="A17" s="7" t="s">
        <v>24</v>
      </c>
      <c r="B17" s="172">
        <v>2014</v>
      </c>
      <c r="C17" s="172">
        <v>2015</v>
      </c>
      <c r="D17" s="172">
        <v>2016</v>
      </c>
      <c r="E17" s="172">
        <v>2017</v>
      </c>
      <c r="F17" s="172">
        <v>2018</v>
      </c>
      <c r="G17" s="172">
        <v>2019</v>
      </c>
      <c r="H17" s="172">
        <v>2020</v>
      </c>
      <c r="I17" s="172">
        <v>2021</v>
      </c>
      <c r="J17" s="172">
        <v>2022</v>
      </c>
      <c r="K17" s="172">
        <v>2023</v>
      </c>
    </row>
    <row r="18" spans="1:11" x14ac:dyDescent="0.25">
      <c r="A18" s="2" t="s">
        <v>5</v>
      </c>
      <c r="B18" s="8">
        <v>0.68311175018646819</v>
      </c>
      <c r="C18" s="8">
        <v>0.68230148772181398</v>
      </c>
      <c r="D18" s="8">
        <v>0.67862899630292683</v>
      </c>
      <c r="E18" s="8">
        <v>0.6776143474614541</v>
      </c>
      <c r="F18" s="8">
        <v>0.68243073318243996</v>
      </c>
      <c r="G18" s="8">
        <v>0.67395120342117976</v>
      </c>
      <c r="H18" s="8">
        <v>0.67809388418581074</v>
      </c>
      <c r="I18" s="8">
        <v>0.67434932838313644</v>
      </c>
      <c r="J18" s="8">
        <v>0.66234872487404561</v>
      </c>
      <c r="K18" s="8">
        <v>0.66296013626553585</v>
      </c>
    </row>
    <row r="19" spans="1:11" x14ac:dyDescent="0.25">
      <c r="A19" s="2" t="s">
        <v>8</v>
      </c>
      <c r="B19" s="8">
        <v>0.31688824981353181</v>
      </c>
      <c r="C19" s="8">
        <v>0.31769851227818607</v>
      </c>
      <c r="D19" s="8">
        <v>0.32137100369707322</v>
      </c>
      <c r="E19" s="8">
        <v>0.3223856525385459</v>
      </c>
      <c r="F19" s="8">
        <v>0.31756926681756009</v>
      </c>
      <c r="G19" s="8">
        <v>0.32604879657882024</v>
      </c>
      <c r="H19" s="8">
        <v>0.32190611581418926</v>
      </c>
      <c r="I19" s="8">
        <v>0.32565067161686351</v>
      </c>
      <c r="J19" s="8">
        <v>0.33765127512595439</v>
      </c>
      <c r="K19" s="8">
        <v>0.33703986373446415</v>
      </c>
    </row>
    <row r="20" spans="1:11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</row>
    <row r="28" spans="1:11" x14ac:dyDescent="0.25">
      <c r="A28" s="1"/>
    </row>
    <row r="32" spans="1:11" x14ac:dyDescent="0.25">
      <c r="A32" s="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692C-B191-458B-9CF0-5244ABA3E9D2}">
  <sheetPr>
    <tabColor rgb="FF00B050"/>
  </sheetPr>
  <dimension ref="A1:N36"/>
  <sheetViews>
    <sheetView workbookViewId="0">
      <selection activeCell="A36" sqref="A36:XFD60"/>
    </sheetView>
  </sheetViews>
  <sheetFormatPr defaultRowHeight="15" x14ac:dyDescent="0.25"/>
  <cols>
    <col min="1" max="1" width="19.85546875" customWidth="1"/>
    <col min="2" max="10" width="11.5703125" bestFit="1" customWidth="1"/>
    <col min="11" max="11" width="10.5703125" customWidth="1"/>
    <col min="12" max="12" width="11.42578125" customWidth="1"/>
    <col min="13" max="13" width="18.42578125" customWidth="1"/>
    <col min="14" max="14" width="10" customWidth="1"/>
    <col min="16" max="16" width="14.7109375" customWidth="1"/>
  </cols>
  <sheetData>
    <row r="1" spans="1:14" x14ac:dyDescent="0.25">
      <c r="A1" s="1" t="s">
        <v>132</v>
      </c>
    </row>
    <row r="3" spans="1:14" x14ac:dyDescent="0.25">
      <c r="A3" s="1" t="s">
        <v>79</v>
      </c>
      <c r="B3" s="155">
        <v>2014</v>
      </c>
      <c r="C3" s="155">
        <v>2015</v>
      </c>
      <c r="D3" s="155">
        <v>2016</v>
      </c>
      <c r="E3" s="155">
        <v>2017</v>
      </c>
      <c r="F3" s="155">
        <v>2018</v>
      </c>
      <c r="G3" s="155">
        <v>2019</v>
      </c>
      <c r="H3" s="155">
        <v>2020</v>
      </c>
      <c r="I3" s="155">
        <v>2021</v>
      </c>
      <c r="J3" s="155">
        <v>2022</v>
      </c>
      <c r="K3" s="155">
        <v>2023</v>
      </c>
      <c r="L3" s="9" t="s">
        <v>117</v>
      </c>
      <c r="M3" t="s">
        <v>130</v>
      </c>
      <c r="N3" t="s">
        <v>70</v>
      </c>
    </row>
    <row r="4" spans="1:14" x14ac:dyDescent="0.25">
      <c r="A4" t="s">
        <v>3</v>
      </c>
      <c r="B4" s="9">
        <v>89310</v>
      </c>
      <c r="C4" s="9">
        <v>94204</v>
      </c>
      <c r="D4" s="9">
        <v>97679</v>
      </c>
      <c r="E4" s="9">
        <v>100790</v>
      </c>
      <c r="F4" s="9">
        <v>106425</v>
      </c>
      <c r="G4" s="9">
        <v>111457</v>
      </c>
      <c r="H4" s="9">
        <v>115648</v>
      </c>
      <c r="I4" s="9">
        <v>119953</v>
      </c>
      <c r="J4" s="9">
        <v>128671</v>
      </c>
      <c r="K4" s="9">
        <v>131909</v>
      </c>
      <c r="L4" s="9">
        <v>42599</v>
      </c>
      <c r="M4" s="8">
        <v>0.47697906169521892</v>
      </c>
      <c r="N4" s="8">
        <v>0.50159548788959929</v>
      </c>
    </row>
    <row r="5" spans="1:14" x14ac:dyDescent="0.25">
      <c r="A5" t="s">
        <v>24</v>
      </c>
      <c r="B5" s="9">
        <v>88838</v>
      </c>
      <c r="C5" s="9">
        <v>95164</v>
      </c>
      <c r="D5" s="9">
        <v>98938</v>
      </c>
      <c r="E5" s="9">
        <v>105037</v>
      </c>
      <c r="F5" s="9">
        <v>111256</v>
      </c>
      <c r="G5" s="9">
        <v>114414</v>
      </c>
      <c r="H5" s="9">
        <v>116386</v>
      </c>
      <c r="I5" s="9">
        <v>123149</v>
      </c>
      <c r="J5" s="9">
        <v>127522</v>
      </c>
      <c r="K5" s="9">
        <v>131166</v>
      </c>
      <c r="L5" s="9">
        <v>42328</v>
      </c>
      <c r="M5" s="8">
        <v>0.47646277493865236</v>
      </c>
      <c r="N5" s="8">
        <v>0.49840451211040071</v>
      </c>
    </row>
    <row r="6" spans="1:14" x14ac:dyDescent="0.25">
      <c r="A6" s="1" t="s">
        <v>69</v>
      </c>
      <c r="B6" s="24">
        <v>178148</v>
      </c>
      <c r="C6" s="24">
        <v>189368</v>
      </c>
      <c r="D6" s="24">
        <v>196617</v>
      </c>
      <c r="E6" s="24">
        <v>205827</v>
      </c>
      <c r="F6" s="24">
        <v>217681</v>
      </c>
      <c r="G6" s="24">
        <v>225871</v>
      </c>
      <c r="H6" s="24">
        <v>232034</v>
      </c>
      <c r="I6" s="24">
        <v>243102</v>
      </c>
      <c r="J6" s="24">
        <v>256193</v>
      </c>
      <c r="K6" s="24">
        <v>263075</v>
      </c>
      <c r="L6" s="9">
        <v>84927</v>
      </c>
      <c r="M6" s="8">
        <v>0.47672160226328669</v>
      </c>
      <c r="N6" s="23"/>
    </row>
    <row r="7" spans="1:14" x14ac:dyDescent="0.25">
      <c r="A7" s="1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x14ac:dyDescent="0.25">
      <c r="A8" t="s">
        <v>3</v>
      </c>
      <c r="B8" s="9">
        <v>86872</v>
      </c>
      <c r="C8" s="9">
        <v>94326</v>
      </c>
      <c r="D8" s="9">
        <v>104160</v>
      </c>
      <c r="E8" s="9">
        <v>114371</v>
      </c>
      <c r="F8" s="9">
        <v>123433</v>
      </c>
      <c r="G8" s="9">
        <v>133479</v>
      </c>
      <c r="H8" s="9">
        <v>139756</v>
      </c>
      <c r="I8" s="9">
        <v>152210</v>
      </c>
      <c r="J8" s="9">
        <v>165313</v>
      </c>
      <c r="K8" s="9">
        <v>162562</v>
      </c>
      <c r="L8" s="9">
        <v>75690</v>
      </c>
      <c r="M8" s="8">
        <v>0.87128188599318535</v>
      </c>
      <c r="N8" s="8">
        <v>0.74820584804570889</v>
      </c>
    </row>
    <row r="9" spans="1:14" x14ac:dyDescent="0.25">
      <c r="A9" t="s">
        <v>24</v>
      </c>
      <c r="B9" s="9">
        <v>41211</v>
      </c>
      <c r="C9" s="9">
        <v>44311</v>
      </c>
      <c r="D9" s="9">
        <v>46853</v>
      </c>
      <c r="E9" s="9">
        <v>49973</v>
      </c>
      <c r="F9" s="9">
        <v>51773</v>
      </c>
      <c r="G9" s="9">
        <v>55352</v>
      </c>
      <c r="H9" s="9">
        <v>55251</v>
      </c>
      <c r="I9" s="9">
        <v>59470</v>
      </c>
      <c r="J9" s="9">
        <v>65008</v>
      </c>
      <c r="K9" s="9">
        <v>66683</v>
      </c>
      <c r="L9" s="9">
        <v>25472</v>
      </c>
      <c r="M9" s="8">
        <v>0.61808740384848704</v>
      </c>
      <c r="N9" s="8">
        <v>0.25179415195429111</v>
      </c>
    </row>
    <row r="10" spans="1:14" x14ac:dyDescent="0.25">
      <c r="A10" s="1" t="s">
        <v>68</v>
      </c>
      <c r="B10" s="9">
        <v>128083</v>
      </c>
      <c r="C10" s="9">
        <v>138637</v>
      </c>
      <c r="D10" s="9">
        <v>151013</v>
      </c>
      <c r="E10" s="9">
        <v>164344</v>
      </c>
      <c r="F10" s="9">
        <v>175206</v>
      </c>
      <c r="G10" s="9">
        <v>188831</v>
      </c>
      <c r="H10" s="9">
        <v>195007</v>
      </c>
      <c r="I10" s="9">
        <v>211680</v>
      </c>
      <c r="J10" s="9">
        <v>230321</v>
      </c>
      <c r="K10" s="9">
        <v>229245</v>
      </c>
      <c r="L10" s="9">
        <v>101162</v>
      </c>
      <c r="M10" s="8">
        <v>0.78981597870131082</v>
      </c>
      <c r="N10" s="8"/>
    </row>
    <row r="11" spans="1:14" x14ac:dyDescent="0.25">
      <c r="A11" s="11" t="s">
        <v>30</v>
      </c>
      <c r="B11" s="45">
        <v>306231</v>
      </c>
      <c r="C11" s="45">
        <v>328005</v>
      </c>
      <c r="D11" s="45">
        <v>347630</v>
      </c>
      <c r="E11" s="45">
        <v>370171</v>
      </c>
      <c r="F11" s="45">
        <v>392887</v>
      </c>
      <c r="G11" s="45">
        <v>414702</v>
      </c>
      <c r="H11" s="45">
        <v>427041</v>
      </c>
      <c r="I11" s="45">
        <v>454782</v>
      </c>
      <c r="J11" s="45">
        <v>486514</v>
      </c>
      <c r="K11" s="45">
        <v>492320</v>
      </c>
      <c r="L11" s="9">
        <v>186089</v>
      </c>
      <c r="M11" s="8">
        <v>0.60767525168908443</v>
      </c>
      <c r="N11" s="8"/>
    </row>
    <row r="12" spans="1:14" x14ac:dyDescent="0.25">
      <c r="A12" s="29"/>
      <c r="B12" s="114"/>
      <c r="C12" s="29"/>
      <c r="D12" s="29"/>
      <c r="E12" s="29"/>
      <c r="F12" s="29"/>
      <c r="G12" s="29"/>
      <c r="H12" s="29"/>
      <c r="I12" s="29"/>
      <c r="J12" s="29"/>
      <c r="K12" s="146">
        <v>101162</v>
      </c>
      <c r="L12" s="168">
        <v>0.74820584804570889</v>
      </c>
    </row>
    <row r="13" spans="1:14" x14ac:dyDescent="0.25">
      <c r="A13" s="1" t="s">
        <v>5</v>
      </c>
    </row>
    <row r="14" spans="1:14" x14ac:dyDescent="0.25">
      <c r="A14" s="144" t="s">
        <v>3</v>
      </c>
      <c r="B14" s="8">
        <v>0.50132474122639603</v>
      </c>
      <c r="C14" s="8">
        <v>0.4974652528410291</v>
      </c>
      <c r="D14" s="8">
        <v>0.49679834398856659</v>
      </c>
      <c r="E14" s="8">
        <v>0.48968308336612787</v>
      </c>
      <c r="F14" s="8">
        <v>0.48890348721294002</v>
      </c>
      <c r="G14" s="8">
        <v>0.49345422829845353</v>
      </c>
      <c r="H14" s="8">
        <v>0.49840971581750948</v>
      </c>
      <c r="I14" s="8">
        <v>0.49342662750614968</v>
      </c>
      <c r="J14" s="8">
        <v>0.50224245002790868</v>
      </c>
      <c r="K14" s="8">
        <v>0.50141214482562002</v>
      </c>
    </row>
    <row r="15" spans="1:14" x14ac:dyDescent="0.25">
      <c r="A15" s="144" t="s">
        <v>24</v>
      </c>
      <c r="B15" s="8">
        <v>0.49867525877360397</v>
      </c>
      <c r="C15" s="8">
        <v>0.50253474715897084</v>
      </c>
      <c r="D15" s="8">
        <v>0.50320165601143341</v>
      </c>
      <c r="E15" s="8">
        <v>0.51031691663387213</v>
      </c>
      <c r="F15" s="8">
        <v>0.51109651278705992</v>
      </c>
      <c r="G15" s="8">
        <v>0.50654577170154647</v>
      </c>
      <c r="H15" s="8">
        <v>0.50159028418249052</v>
      </c>
      <c r="I15" s="8">
        <v>0.50657337249385037</v>
      </c>
      <c r="J15" s="8">
        <v>0.49775754997209137</v>
      </c>
      <c r="K15" s="8">
        <v>0.49858785517437992</v>
      </c>
      <c r="M15" s="17"/>
    </row>
    <row r="16" spans="1:14" x14ac:dyDescent="0.25">
      <c r="A16" s="145" t="s">
        <v>8</v>
      </c>
      <c r="B16" s="19">
        <v>1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</row>
    <row r="17" spans="1:13" x14ac:dyDescent="0.25">
      <c r="A17" s="144" t="s">
        <v>3</v>
      </c>
      <c r="B17" s="8">
        <v>0.67824769875783675</v>
      </c>
      <c r="C17" s="8">
        <v>0.68038113923411503</v>
      </c>
      <c r="D17" s="8">
        <v>0.6897419427466509</v>
      </c>
      <c r="E17" s="8">
        <v>0.6959244024728618</v>
      </c>
      <c r="F17" s="8">
        <v>0.70450212892252551</v>
      </c>
      <c r="G17" s="8">
        <v>0.70687016432683192</v>
      </c>
      <c r="H17" s="8">
        <v>0.71667170922069467</v>
      </c>
      <c r="I17" s="8">
        <v>0.71905706727135299</v>
      </c>
      <c r="J17" s="8">
        <v>0.71775044394562371</v>
      </c>
      <c r="K17" s="8">
        <v>0.70911906475604702</v>
      </c>
    </row>
    <row r="18" spans="1:13" x14ac:dyDescent="0.25">
      <c r="A18" s="144" t="s">
        <v>24</v>
      </c>
      <c r="B18" s="8">
        <v>0.32175230124216331</v>
      </c>
      <c r="C18" s="8">
        <v>0.31961886076588503</v>
      </c>
      <c r="D18" s="8">
        <v>0.31025805725334904</v>
      </c>
      <c r="E18" s="8">
        <v>0.3040755975271382</v>
      </c>
      <c r="F18" s="8">
        <v>0.29549787107747449</v>
      </c>
      <c r="G18" s="8">
        <v>0.29312983567316808</v>
      </c>
      <c r="H18" s="8">
        <v>0.28332829077930538</v>
      </c>
      <c r="I18" s="8">
        <v>0.28094293272864701</v>
      </c>
      <c r="J18" s="8">
        <v>0.28224955605437629</v>
      </c>
      <c r="K18" s="8">
        <v>0.29088093524395298</v>
      </c>
      <c r="M18" s="17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36" spans="11:11" x14ac:dyDescent="0.25">
      <c r="K36" t="e">
        <f>#REF!+#REF!</f>
        <v>#REF!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Status xmlns="686e8f58-e034-4b58-b143-26fac44640d8">Live</eDocs_FileStatus>
    <TaxCatchAll xmlns="686e8f58-e034-4b58-b143-26fac44640d8">
      <Value>6</Value>
      <Value>8</Value>
      <Value>1</Value>
      <Value>7</Value>
    </TaxCatchAll>
    <h1f8bb4843d6459a8b809123185593c7 xmlns="686e8f58-e034-4b58-b143-26fac44640d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128</TermName>
          <TermId xmlns="http://schemas.microsoft.com/office/infopath/2007/PartnerControls">fe2c4814-751d-4f31-9678-f45c4f3a22b8</TermId>
        </TermInfo>
      </Terms>
    </h1f8bb4843d6459a8b809123185593c7>
    <m02c691f3efa402dab5cbaa8c240a9e7 xmlns="686e8f58-e034-4b58-b143-26fac44640d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Survey</TermName>
          <TermId xmlns="http://schemas.microsoft.com/office/infopath/2007/PartnerControls">5f8e5aa1-8acf-41fc-aa6e-e2d1eb85dfcf</TermId>
        </TermInfo>
      </Terms>
    </m02c691f3efa402dab5cbaa8c240a9e7>
    <fbaa881fc4ae443f9fdafbdd527793df xmlns="686e8f58-e034-4b58-b143-26fac44640d8">
      <Terms xmlns="http://schemas.microsoft.com/office/infopath/2007/PartnerControls"/>
    </fbaa881fc4ae443f9fdafbdd527793df>
    <eDocs_eFileName xmlns="686e8f58-e034-4b58-b143-26fac44640d8">ENT128-003-2023</eDocs_eFileName>
    <mbbd3fafa5ab4e5eb8a6a5e099cef439 xmlns="686e8f58-e034-4b58-b143-26fac44640d8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f1e94fce-3173-4c57-aa7f-4eddb122cc2e</TermId>
        </TermInfo>
      </Terms>
    </mbbd3fafa5ab4e5eb8a6a5e099cef439>
    <nb1b8a72855341e18dd75ce464e281f2 xmlns="686e8f58-e034-4b58-b143-26fac44640d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720401db-42e9-4f5b-a7dd-0e2a6af555be</TermId>
        </TermInfo>
      </Terms>
    </nb1b8a72855341e18dd75ce464e281f2>
    <_vti_ItemDeclaredRecord xmlns="686e8f58-e034-4b58-b143-26fac44640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45D1BFE0FE0FE440AF478FCD73191BF7" ma:contentTypeVersion="73" ma:contentTypeDescription="" ma:contentTypeScope="" ma:versionID="22d7f2508aa5a5494ec48c737f445b8b">
  <xsd:schema xmlns:xsd="http://www.w3.org/2001/XMLSchema" xmlns:xs="http://www.w3.org/2001/XMLSchema" xmlns:p="http://schemas.microsoft.com/office/2006/metadata/properties" xmlns:ns2="686e8f58-e034-4b58-b143-26fac44640d8" targetNamespace="http://schemas.microsoft.com/office/2006/metadata/properties" ma:root="true" ma:fieldsID="7ea09795e00608468b49019b68f6ce1f" ns2:_="">
    <xsd:import namespace="686e8f58-e034-4b58-b143-26fac44640d8"/>
    <xsd:element name="properties">
      <xsd:complexType>
        <xsd:sequence>
          <xsd:element name="documentManagement">
            <xsd:complexType>
              <xsd:all>
                <xsd:element ref="ns2:_vti_ItemDeclaredRecord" minOccurs="0"/>
                <xsd:element ref="ns2:eDocs_FileStatus"/>
                <xsd:element ref="ns2:eDocs_eFileName" minOccurs="0"/>
                <xsd:element ref="ns2:TaxCatchAll" minOccurs="0"/>
                <xsd:element ref="ns2:TaxCatchAllLabel" minOccurs="0"/>
                <xsd:element ref="ns2:h1f8bb4843d6459a8b809123185593c7" minOccurs="0"/>
                <xsd:element ref="ns2:nb1b8a72855341e18dd75ce464e281f2" minOccurs="0"/>
                <xsd:element ref="ns2:m02c691f3efa402dab5cbaa8c240a9e7" minOccurs="0"/>
                <xsd:element ref="ns2:mbbd3fafa5ab4e5eb8a6a5e099cef439" minOccurs="0"/>
                <xsd:element ref="ns2:fbaa881fc4ae443f9fdafbdd527793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e8f58-e034-4b58-b143-26fac44640d8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" nillable="true" ma:displayName="Declared Record" ma:hidden="true" ma:internalName="_vti_ItemDeclaredRecord">
      <xsd:simpleType>
        <xsd:restriction base="dms:DateTime"/>
      </xsd:simpleType>
    </xsd:element>
    <xsd:element name="eDocs_FileStatus" ma:index="5" ma:displayName="Status" ma:default="Live" ma:format="Dropdown" ma:indexed="true" ma:internalName="eDocs_FileStatus">
      <xsd:simpleType>
        <xsd:restriction base="dms:Choice">
          <xsd:enumeration value="Live"/>
          <xsd:enumeration value="Archived"/>
          <xsd:enumeration value="PendingLive"/>
          <xsd:enumeration value="PendingArchived"/>
          <xsd:enumeration value="Cancelled"/>
          <xsd:enumeration value="SentToNationalArchives"/>
        </xsd:restriction>
      </xsd:simpleType>
    </xsd:element>
    <xsd:element name="eDocs_eFileName" ma:index="8" nillable="true" ma:displayName="eFile Reference" ma:indexed="true" ma:internalName="eDocs_eFileName" ma:readOnly="false">
      <xsd:simpleType>
        <xsd:restriction base="dms:Text"/>
      </xsd:simpleType>
    </xsd:element>
    <xsd:element name="TaxCatchAll" ma:index="9" nillable="true" ma:displayName="Taxonomy Catch All Column" ma:hidden="true" ma:list="{5ea8f713-4471-405f-9dc8-307d29ecf576}" ma:internalName="TaxCatchAll" ma:showField="CatchAllData" ma:web="686e8f58-e034-4b58-b143-26fac44640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ea8f713-4471-405f-9dc8-307d29ecf576}" ma:internalName="TaxCatchAllLabel" ma:readOnly="true" ma:showField="CatchAllDataLabel" ma:web="686e8f58-e034-4b58-b143-26fac44640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1f8bb4843d6459a8b809123185593c7" ma:index="13" nillable="true" ma:taxonomy="true" ma:internalName="h1f8bb4843d6459a8b809123185593c7" ma:taxonomyFieldName="eDocs_Series" ma:displayName="Series" ma:readOnly="false" ma:default="-1;#128|fe2c4814-751d-4f31-9678-f45c4f3a22b8" ma:fieldId="{11f8bb48-43d6-459a-8b80-9123185593c7}" ma:sspId="1bcc5052-de58-4902-b0fd-817c34a25b3d" ma:termSetId="8a03c542-8ee2-42ae-859c-5871d357c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1b8a72855341e18dd75ce464e281f2" ma:index="15" nillable="true" ma:taxonomy="true" ma:internalName="nb1b8a72855341e18dd75ce464e281f2" ma:taxonomyFieldName="eDocs_Year" ma:displayName="Year" ma:readOnly="false" ma:fieldId="{7b1b8a72-8553-41e1-8dd7-5ce464e281f2}" ma:sspId="1bcc5052-de58-4902-b0fd-817c34a25b3d" ma:termSetId="19906231-5322-4bde-9eca-e2bf4b2863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2c691f3efa402dab5cbaa8c240a9e7" ma:index="18" nillable="true" ma:taxonomy="true" ma:internalName="m02c691f3efa402dab5cbaa8c240a9e7" ma:taxonomyFieldName="eDocs_FileTopics" ma:displayName="File Topics" ma:readOnly="false" ma:fieldId="{602c691f-3efa-402d-ab5c-baa8c240a9e7}" ma:taxonomyMulti="true" ma:sspId="1bcc5052-de58-4902-b0fd-817c34a25b3d" ma:termSetId="3dd97c27-f4a3-428e-88ed-ab421e3bf3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bd3fafa5ab4e5eb8a6a5e099cef439" ma:index="20" nillable="true" ma:taxonomy="true" ma:internalName="mbbd3fafa5ab4e5eb8a6a5e099cef439" ma:taxonomyFieldName="eDocs_SecurityClassification" ma:displayName="Security Classification" ma:readOnly="false" ma:fieldId="{6bbd3faf-a5ab-4e5e-b8a6-a5e099cef439}" ma:sspId="1bcc5052-de58-4902-b0fd-817c34a25b3d" ma:termSetId="adff5dbb-d868-43e3-a559-099a223f74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aa881fc4ae443f9fdafbdd527793df" ma:index="22" nillable="true" ma:taxonomy="true" ma:internalName="fbaa881fc4ae443f9fdafbdd527793df" ma:taxonomyFieldName="eDocs_DocumentTopics" ma:displayName="Document Topics" ma:fieldId="{fbaa881f-c4ae-443f-9fda-fbdd527793df}" ma:taxonomyMulti="true" ma:sspId="1bcc5052-de58-4902-b0fd-817c34a25b3d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A4E65-5CC0-4BA3-8616-AB2B9581111E}">
  <ds:schemaRefs>
    <ds:schemaRef ds:uri="http://purl.org/dc/elements/1.1/"/>
    <ds:schemaRef ds:uri="http://schemas.microsoft.com/office/2006/metadata/properties"/>
    <ds:schemaRef ds:uri="686e8f58-e034-4b58-b143-26fac44640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B777F1-4ED8-4BF3-BB5A-C3F9D24B4A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B7F00C-7CAD-4124-B716-76D8B6695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6e8f58-e034-4b58-b143-26fac44640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Figure A</vt:lpstr>
      <vt:lpstr>Figure B</vt:lpstr>
      <vt:lpstr>Figure C</vt:lpstr>
      <vt:lpstr>Figure D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</vt:lpstr>
      <vt:lpstr>3.2 </vt:lpstr>
      <vt:lpstr>3.3</vt:lpstr>
      <vt:lpstr>3.4 </vt:lpstr>
      <vt:lpstr>3.5 </vt:lpstr>
      <vt:lpstr>3.6</vt:lpstr>
      <vt:lpstr>3.7</vt:lpstr>
      <vt:lpstr>3.8 </vt:lpstr>
      <vt:lpstr>A1 </vt:lpstr>
      <vt:lpstr>A2</vt:lpstr>
      <vt:lpstr>A3</vt:lpstr>
      <vt:lpstr>A4</vt:lpstr>
      <vt:lpstr>A5</vt:lpstr>
      <vt:lpstr>A6</vt:lpstr>
      <vt:lpstr>A7</vt:lpstr>
      <vt:lpstr>A8</vt:lpstr>
      <vt:lpstr>A9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</vt:vector>
  </TitlesOfParts>
  <Company>DETE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Employment Survey Tables and Charts</dc:title>
  <dc:subject>Annual Employment Survey</dc:subject>
  <dc:creator>Maurice Dagg</dc:creator>
  <cp:keywords>Annual Employment Survey</cp:keywords>
  <cp:lastModifiedBy>Miranda Naughton</cp:lastModifiedBy>
  <cp:lastPrinted>2020-03-04T15:28:15Z</cp:lastPrinted>
  <dcterms:created xsi:type="dcterms:W3CDTF">2019-02-27T12:21:20Z</dcterms:created>
  <dcterms:modified xsi:type="dcterms:W3CDTF">2024-02-23T12:46:10Z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0x0101000BC94875665D404BB1351B53C41FD2C00045D1BFE0FE0FE440AF478FCD73191BF7</vt:lpwstr>
  </property>
  <property fmtid="{D5CDD505-2E9C-101B-9397-08002B2CF9AE}" pid="3" name="eDocs_FileTopics">
    <vt:lpwstr>6;#Survey|5f8e5aa1-8acf-41fc-aa6e-e2d1eb85dfcf</vt:lpwstr>
  </property>
  <property fmtid="{D5CDD505-2E9C-101B-9397-08002B2CF9AE}" pid="4" name="eDocs_Year">
    <vt:lpwstr>7;#2023|720401db-42e9-4f5b-a7dd-0e2a6af555be</vt:lpwstr>
  </property>
  <property fmtid="{D5CDD505-2E9C-101B-9397-08002B2CF9AE}" pid="5" name="eDocs_SeriesSubSeries">
    <vt:lpwstr>6;#128|fe2c4814-751d-4f31-9678-f45c4f3a22b8</vt:lpwstr>
  </property>
  <property fmtid="{D5CDD505-2E9C-101B-9397-08002B2CF9AE}" pid="6" name="_dlc_policyId">
    <vt:lpwstr>0x0101000BC94875665D404BB1351B53C41FD2C0|151133126</vt:lpwstr>
  </property>
  <property fmtid="{D5CDD505-2E9C-101B-9397-08002B2CF9AE}" pid="7" name="ItemRetentionFormula">
    <vt:lpwstr/>
  </property>
  <property fmtid="{D5CDD505-2E9C-101B-9397-08002B2CF9AE}" pid="8" name="eDocs_DocumentTopics">
    <vt:lpwstr/>
  </property>
  <property fmtid="{D5CDD505-2E9C-101B-9397-08002B2CF9AE}" pid="9" name="_dlc_LastRun">
    <vt:lpwstr>07/31/2021 23:09:16</vt:lpwstr>
  </property>
  <property fmtid="{D5CDD505-2E9C-101B-9397-08002B2CF9AE}" pid="10" name="_dlc_ItemStageId">
    <vt:lpwstr>1</vt:lpwstr>
  </property>
  <property fmtid="{D5CDD505-2E9C-101B-9397-08002B2CF9AE}" pid="11" name="_docset_NoMedatataSyncRequired">
    <vt:lpwstr>False</vt:lpwstr>
  </property>
  <property fmtid="{D5CDD505-2E9C-101B-9397-08002B2CF9AE}" pid="12" name="eDocs_SecurityClassification">
    <vt:lpwstr>8;#Confidential|f1e94fce-3173-4c57-aa7f-4eddb122cc2e</vt:lpwstr>
  </property>
  <property fmtid="{D5CDD505-2E9C-101B-9397-08002B2CF9AE}" pid="13" name="eDocs_Series">
    <vt:lpwstr>1;#128|fe2c4814-751d-4f31-9678-f45c4f3a22b8</vt:lpwstr>
  </property>
  <property fmtid="{D5CDD505-2E9C-101B-9397-08002B2CF9AE}" pid="14" name="ge25f6a3ef6f42d4865685f2a74bf8c7">
    <vt:lpwstr/>
  </property>
  <property fmtid="{D5CDD505-2E9C-101B-9397-08002B2CF9AE}" pid="15" name="eDocs_RetentionPeriodTerm">
    <vt:lpwstr/>
  </property>
</Properties>
</file>