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ughtm\Desktop\"/>
    </mc:Choice>
  </mc:AlternateContent>
  <xr:revisionPtr revIDLastSave="0" documentId="13_ncr:1_{67A989BC-B7A1-435F-A801-46514E0BAEEA}" xr6:coauthVersionLast="47" xr6:coauthVersionMax="47" xr10:uidLastSave="{00000000-0000-0000-0000-000000000000}"/>
  <bookViews>
    <workbookView xWindow="28680" yWindow="-120" windowWidth="29040" windowHeight="18720" tabRatio="768" firstSheet="26" activeTab="41" xr2:uid="{00000000-000D-0000-FFFF-FFFF00000000}"/>
  </bookViews>
  <sheets>
    <sheet name="Figure A" sheetId="80" r:id="rId1"/>
    <sheet name="Figure B" sheetId="81" r:id="rId2"/>
    <sheet name="Figure C" sheetId="120" r:id="rId3"/>
    <sheet name="Figure D" sheetId="121" r:id="rId4"/>
    <sheet name="1.1" sheetId="134" r:id="rId5"/>
    <sheet name="1.2" sheetId="135" r:id="rId6"/>
    <sheet name="1.3" sheetId="136" r:id="rId7"/>
    <sheet name="1.4" sheetId="137" r:id="rId8"/>
    <sheet name="1.5" sheetId="138" r:id="rId9"/>
    <sheet name="1.6" sheetId="139" r:id="rId10"/>
    <sheet name="1.7" sheetId="140" r:id="rId11"/>
    <sheet name="1.8" sheetId="141" r:id="rId12"/>
    <sheet name="1.9" sheetId="142" r:id="rId13"/>
    <sheet name="2.1" sheetId="143" r:id="rId14"/>
    <sheet name="2.2" sheetId="144" r:id="rId15"/>
    <sheet name="2.3" sheetId="145" r:id="rId16"/>
    <sheet name="3.1" sheetId="146" r:id="rId17"/>
    <sheet name="3.2 " sheetId="147" r:id="rId18"/>
    <sheet name="3.3" sheetId="148" r:id="rId19"/>
    <sheet name="3.4 " sheetId="149" r:id="rId20"/>
    <sheet name="3.5 " sheetId="29" r:id="rId21"/>
    <sheet name="3.6" sheetId="30" r:id="rId22"/>
    <sheet name="3.7" sheetId="84" r:id="rId23"/>
    <sheet name="3.8 " sheetId="32" r:id="rId24"/>
    <sheet name="A1 " sheetId="200" r:id="rId25"/>
    <sheet name="A2" sheetId="201" r:id="rId26"/>
    <sheet name="A3" sheetId="202" r:id="rId27"/>
    <sheet name="A4" sheetId="203" r:id="rId28"/>
    <sheet name="A5" sheetId="204" r:id="rId29"/>
    <sheet name="A6" sheetId="205" r:id="rId30"/>
    <sheet name="A7" sheetId="206" r:id="rId31"/>
    <sheet name="A8" sheetId="207" r:id="rId32"/>
    <sheet name="A9" sheetId="208" r:id="rId33"/>
    <sheet name="B1" sheetId="209" r:id="rId34"/>
    <sheet name="B2" sheetId="210" r:id="rId35"/>
    <sheet name="B3" sheetId="211" r:id="rId36"/>
    <sheet name="B4" sheetId="212" r:id="rId37"/>
    <sheet name="B5" sheetId="213" r:id="rId38"/>
    <sheet name="B6" sheetId="214" r:id="rId39"/>
    <sheet name="B7" sheetId="215" r:id="rId40"/>
    <sheet name="B8" sheetId="216" r:id="rId41"/>
    <sheet name="B9" sheetId="217" r:id="rId42"/>
  </sheets>
  <definedNames>
    <definedName name="AES_2009_2020_DBEI_Datafile">#REF!</definedName>
    <definedName name="AES_2009_2020_IDA_Datafi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80" l="1"/>
  <c r="L4" i="80"/>
  <c r="K24" i="145"/>
  <c r="K24" i="84" l="1"/>
  <c r="O6" i="135" l="1"/>
  <c r="B9" i="134"/>
  <c r="C14" i="145" l="1"/>
  <c r="C20" i="145" s="1"/>
  <c r="D14" i="145"/>
  <c r="D20" i="145" s="1"/>
  <c r="E14" i="145"/>
  <c r="E20" i="145" s="1"/>
  <c r="F14" i="145"/>
  <c r="F20" i="145" s="1"/>
  <c r="G14" i="145"/>
  <c r="G20" i="145" s="1"/>
  <c r="H14" i="145"/>
  <c r="H20" i="145" s="1"/>
  <c r="I14" i="145"/>
  <c r="I20" i="145" s="1"/>
  <c r="J14" i="145"/>
  <c r="J20" i="145" s="1"/>
  <c r="K14" i="145"/>
  <c r="K20" i="145" s="1"/>
  <c r="B14" i="145"/>
  <c r="B20" i="145" s="1"/>
  <c r="F20" i="144"/>
  <c r="I20" i="144"/>
  <c r="C14" i="144"/>
  <c r="C20" i="144" s="1"/>
  <c r="D14" i="144"/>
  <c r="D20" i="144" s="1"/>
  <c r="E14" i="144"/>
  <c r="E20" i="144" s="1"/>
  <c r="F14" i="144"/>
  <c r="G14" i="144"/>
  <c r="G20" i="144" s="1"/>
  <c r="H14" i="144"/>
  <c r="H20" i="144" s="1"/>
  <c r="I14" i="144"/>
  <c r="J14" i="144"/>
  <c r="J20" i="144" s="1"/>
  <c r="K14" i="144"/>
  <c r="K20" i="144" s="1"/>
  <c r="B14" i="144"/>
  <c r="B20" i="144" s="1"/>
  <c r="J16" i="144" l="1"/>
  <c r="C6" i="135"/>
  <c r="D6" i="135"/>
  <c r="E6" i="135"/>
  <c r="F6" i="135"/>
  <c r="G6" i="135"/>
  <c r="H6" i="135"/>
  <c r="I6" i="135"/>
  <c r="J6" i="135"/>
  <c r="K6" i="135"/>
  <c r="B6" i="135"/>
  <c r="L5" i="134"/>
  <c r="O5" i="135" l="1"/>
  <c r="O4" i="135"/>
  <c r="C6" i="134"/>
  <c r="D6" i="134"/>
  <c r="E6" i="134"/>
  <c r="F6" i="134"/>
  <c r="G6" i="134"/>
  <c r="H6" i="134"/>
  <c r="I6" i="134"/>
  <c r="J6" i="134"/>
  <c r="K6" i="134"/>
  <c r="B6" i="134"/>
  <c r="K36" i="138" l="1"/>
  <c r="C47" i="145" l="1"/>
  <c r="D47" i="145"/>
  <c r="E47" i="145"/>
  <c r="F47" i="145"/>
  <c r="G47" i="145"/>
  <c r="H47" i="145"/>
  <c r="I47" i="145"/>
  <c r="J47" i="145"/>
  <c r="K47" i="145"/>
  <c r="B47" i="145"/>
  <c r="B39" i="213" l="1"/>
  <c r="C6" i="80" l="1"/>
  <c r="D6" i="80"/>
  <c r="E6" i="80"/>
  <c r="F6" i="80"/>
  <c r="G6" i="80"/>
  <c r="H6" i="80"/>
  <c r="I6" i="80"/>
  <c r="J6" i="80"/>
  <c r="K6" i="80"/>
  <c r="B6" i="80"/>
  <c r="K51" i="145" l="1"/>
  <c r="J51" i="145"/>
  <c r="I51" i="145"/>
  <c r="H51" i="145"/>
  <c r="G51" i="145"/>
  <c r="F51" i="145"/>
  <c r="E51" i="145"/>
  <c r="D51" i="145"/>
  <c r="C51" i="145"/>
  <c r="B51" i="145"/>
  <c r="K17" i="145"/>
  <c r="K50" i="145" s="1"/>
  <c r="J17" i="145"/>
  <c r="I17" i="145"/>
  <c r="I50" i="145" s="1"/>
  <c r="H17" i="145"/>
  <c r="G17" i="145"/>
  <c r="G50" i="145" s="1"/>
  <c r="F17" i="145"/>
  <c r="E17" i="145"/>
  <c r="E50" i="145" s="1"/>
  <c r="D17" i="145"/>
  <c r="C17" i="145"/>
  <c r="C50" i="145" s="1"/>
  <c r="B17" i="145"/>
  <c r="K16" i="145"/>
  <c r="K49" i="145" s="1"/>
  <c r="J16" i="145"/>
  <c r="I16" i="145"/>
  <c r="I49" i="145" s="1"/>
  <c r="H16" i="145"/>
  <c r="G16" i="145"/>
  <c r="G49" i="145" s="1"/>
  <c r="F16" i="145"/>
  <c r="E16" i="145"/>
  <c r="E49" i="145" s="1"/>
  <c r="D16" i="145"/>
  <c r="C16" i="145"/>
  <c r="C49" i="145" s="1"/>
  <c r="B16" i="145"/>
  <c r="K15" i="145"/>
  <c r="K48" i="145" s="1"/>
  <c r="J15" i="145"/>
  <c r="I15" i="145"/>
  <c r="I48" i="145" s="1"/>
  <c r="H15" i="145"/>
  <c r="G15" i="145"/>
  <c r="G48" i="145" s="1"/>
  <c r="F15" i="145"/>
  <c r="E15" i="145"/>
  <c r="E48" i="145" s="1"/>
  <c r="D15" i="145"/>
  <c r="C15" i="145"/>
  <c r="C48" i="145" s="1"/>
  <c r="B15" i="145"/>
  <c r="L12" i="145"/>
  <c r="M12" i="145" s="1"/>
  <c r="L11" i="145"/>
  <c r="M11" i="145" s="1"/>
  <c r="L10" i="145"/>
  <c r="M10" i="145" s="1"/>
  <c r="L9" i="145"/>
  <c r="M9" i="145" s="1"/>
  <c r="L8" i="145"/>
  <c r="M8" i="145" s="1"/>
  <c r="L7" i="145"/>
  <c r="M7" i="145" s="1"/>
  <c r="L6" i="145"/>
  <c r="M6" i="145" s="1"/>
  <c r="L5" i="145"/>
  <c r="M5" i="145" s="1"/>
  <c r="L4" i="145"/>
  <c r="M4" i="145" s="1"/>
  <c r="K17" i="144"/>
  <c r="J17" i="144"/>
  <c r="I17" i="144"/>
  <c r="H17" i="144"/>
  <c r="G17" i="144"/>
  <c r="F17" i="144"/>
  <c r="E17" i="144"/>
  <c r="D17" i="144"/>
  <c r="C17" i="144"/>
  <c r="B17" i="144"/>
  <c r="K16" i="144"/>
  <c r="I16" i="144"/>
  <c r="H16" i="144"/>
  <c r="G16" i="144"/>
  <c r="F16" i="144"/>
  <c r="E16" i="144"/>
  <c r="D16" i="144"/>
  <c r="C16" i="144"/>
  <c r="B16" i="144"/>
  <c r="K15" i="144"/>
  <c r="J15" i="144"/>
  <c r="I15" i="144"/>
  <c r="H15" i="144"/>
  <c r="G15" i="144"/>
  <c r="F15" i="144"/>
  <c r="E15" i="144"/>
  <c r="D15" i="144"/>
  <c r="C15" i="144"/>
  <c r="B15" i="144"/>
  <c r="L12" i="144"/>
  <c r="M12" i="144" s="1"/>
  <c r="L11" i="144"/>
  <c r="M11" i="144" s="1"/>
  <c r="L10" i="144"/>
  <c r="M10" i="144" s="1"/>
  <c r="L9" i="144"/>
  <c r="M9" i="144" s="1"/>
  <c r="L8" i="144"/>
  <c r="M8" i="144" s="1"/>
  <c r="L7" i="144"/>
  <c r="M7" i="144" s="1"/>
  <c r="L6" i="144"/>
  <c r="M6" i="144" s="1"/>
  <c r="L5" i="144"/>
  <c r="M5" i="144" s="1"/>
  <c r="L4" i="144"/>
  <c r="M4" i="144" s="1"/>
  <c r="N6" i="142"/>
  <c r="O6" i="142" s="1"/>
  <c r="L6" i="142"/>
  <c r="M6" i="142" s="1"/>
  <c r="N5" i="142"/>
  <c r="O5" i="142" s="1"/>
  <c r="L5" i="142"/>
  <c r="M5" i="142" s="1"/>
  <c r="N4" i="142"/>
  <c r="O4" i="142" s="1"/>
  <c r="L4" i="142"/>
  <c r="M4" i="142" s="1"/>
  <c r="N6" i="141"/>
  <c r="O6" i="141" s="1"/>
  <c r="L6" i="141"/>
  <c r="M6" i="141" s="1"/>
  <c r="N5" i="141"/>
  <c r="O5" i="141" s="1"/>
  <c r="L5" i="141"/>
  <c r="M5" i="141" s="1"/>
  <c r="N4" i="141"/>
  <c r="O4" i="141" s="1"/>
  <c r="L4" i="141"/>
  <c r="M4" i="141" s="1"/>
  <c r="N6" i="140"/>
  <c r="O6" i="140" s="1"/>
  <c r="L6" i="140"/>
  <c r="M6" i="140" s="1"/>
  <c r="N5" i="140"/>
  <c r="O5" i="140" s="1"/>
  <c r="L5" i="140"/>
  <c r="M5" i="140" s="1"/>
  <c r="N4" i="140"/>
  <c r="O4" i="140" s="1"/>
  <c r="L4" i="140"/>
  <c r="M4" i="140" s="1"/>
  <c r="K8" i="135"/>
  <c r="J9" i="135"/>
  <c r="I8" i="135"/>
  <c r="H9" i="135"/>
  <c r="G9" i="135"/>
  <c r="F9" i="135"/>
  <c r="E8" i="135"/>
  <c r="D9" i="135"/>
  <c r="C9" i="135"/>
  <c r="B9" i="135"/>
  <c r="N5" i="135"/>
  <c r="L5" i="135"/>
  <c r="M5" i="135" s="1"/>
  <c r="N4" i="135"/>
  <c r="L4" i="135"/>
  <c r="M4" i="135" s="1"/>
  <c r="J10" i="134"/>
  <c r="I10" i="134"/>
  <c r="H10" i="134"/>
  <c r="G10" i="134"/>
  <c r="F10" i="134"/>
  <c r="E10" i="134"/>
  <c r="D10" i="134"/>
  <c r="C10" i="134"/>
  <c r="B10" i="134"/>
  <c r="N5" i="134"/>
  <c r="O5" i="134" s="1"/>
  <c r="N4" i="134"/>
  <c r="O4" i="134" s="1"/>
  <c r="L4" i="134"/>
  <c r="G8" i="135" l="1"/>
  <c r="C8" i="135"/>
  <c r="I9" i="135"/>
  <c r="E9" i="135"/>
  <c r="K9" i="135"/>
  <c r="K10" i="134"/>
  <c r="B48" i="145"/>
  <c r="D48" i="145"/>
  <c r="F48" i="145"/>
  <c r="H48" i="145"/>
  <c r="J48" i="145"/>
  <c r="J18" i="145"/>
  <c r="J21" i="145" s="1"/>
  <c r="L15" i="145"/>
  <c r="B49" i="145"/>
  <c r="D49" i="145"/>
  <c r="F49" i="145"/>
  <c r="H49" i="145"/>
  <c r="J49" i="145"/>
  <c r="L16" i="145"/>
  <c r="B50" i="145"/>
  <c r="D50" i="145"/>
  <c r="F50" i="145"/>
  <c r="H50" i="145"/>
  <c r="J50" i="145"/>
  <c r="L17" i="145"/>
  <c r="B18" i="145"/>
  <c r="B23" i="145" s="1"/>
  <c r="F18" i="145"/>
  <c r="F23" i="145" s="1"/>
  <c r="N15" i="145"/>
  <c r="O15" i="145" s="1"/>
  <c r="N16" i="145"/>
  <c r="O16" i="145" s="1"/>
  <c r="N17" i="145"/>
  <c r="O17" i="145" s="1"/>
  <c r="D18" i="145"/>
  <c r="D23" i="145" s="1"/>
  <c r="H18" i="145"/>
  <c r="H23" i="145" s="1"/>
  <c r="C18" i="145"/>
  <c r="C21" i="145" s="1"/>
  <c r="E18" i="145"/>
  <c r="E22" i="145" s="1"/>
  <c r="G18" i="145"/>
  <c r="G21" i="145" s="1"/>
  <c r="I18" i="145"/>
  <c r="I21" i="145" s="1"/>
  <c r="K18" i="145"/>
  <c r="K22" i="145" s="1"/>
  <c r="L15" i="144"/>
  <c r="M15" i="144" s="1"/>
  <c r="N15" i="144"/>
  <c r="O15" i="144" s="1"/>
  <c r="L16" i="144"/>
  <c r="M16" i="144" s="1"/>
  <c r="N16" i="144"/>
  <c r="O16" i="144" s="1"/>
  <c r="L17" i="144"/>
  <c r="M17" i="144" s="1"/>
  <c r="N17" i="144"/>
  <c r="O17" i="144" s="1"/>
  <c r="B18" i="144"/>
  <c r="B21" i="144" s="1"/>
  <c r="D18" i="144"/>
  <c r="D22" i="144" s="1"/>
  <c r="F18" i="144"/>
  <c r="F21" i="144" s="1"/>
  <c r="H18" i="144"/>
  <c r="H22" i="144" s="1"/>
  <c r="J18" i="144"/>
  <c r="J21" i="144" s="1"/>
  <c r="C18" i="144"/>
  <c r="C22" i="144" s="1"/>
  <c r="E18" i="144"/>
  <c r="E21" i="144" s="1"/>
  <c r="G18" i="144"/>
  <c r="G22" i="144" s="1"/>
  <c r="I18" i="144"/>
  <c r="I21" i="144" s="1"/>
  <c r="K18" i="144"/>
  <c r="L6" i="135"/>
  <c r="M6" i="135" s="1"/>
  <c r="N6" i="135"/>
  <c r="B8" i="135"/>
  <c r="D8" i="135"/>
  <c r="F8" i="135"/>
  <c r="H8" i="135"/>
  <c r="J8" i="135"/>
  <c r="L6" i="134"/>
  <c r="M6" i="134" s="1"/>
  <c r="N6" i="134"/>
  <c r="O6" i="134" s="1"/>
  <c r="D9" i="134"/>
  <c r="F9" i="134"/>
  <c r="H9" i="134"/>
  <c r="J9" i="134"/>
  <c r="M4" i="134"/>
  <c r="M5" i="134"/>
  <c r="C9" i="134"/>
  <c r="E9" i="134"/>
  <c r="G9" i="134"/>
  <c r="I9" i="134"/>
  <c r="K9" i="134"/>
  <c r="K20" i="149" l="1"/>
  <c r="M15" i="145"/>
  <c r="M16" i="145"/>
  <c r="M17" i="145"/>
  <c r="I23" i="145"/>
  <c r="I22" i="145"/>
  <c r="G22" i="145"/>
  <c r="E21" i="145"/>
  <c r="J22" i="145"/>
  <c r="E23" i="145"/>
  <c r="C22" i="145"/>
  <c r="J23" i="145"/>
  <c r="E22" i="144"/>
  <c r="F22" i="144"/>
  <c r="I22" i="144"/>
  <c r="J22" i="144"/>
  <c r="B22" i="144"/>
  <c r="H22" i="145"/>
  <c r="B22" i="145"/>
  <c r="H21" i="145"/>
  <c r="B21" i="145"/>
  <c r="N18" i="145"/>
  <c r="O18" i="145" s="1"/>
  <c r="L18" i="145"/>
  <c r="P16" i="145" s="1"/>
  <c r="F22" i="145"/>
  <c r="D22" i="145"/>
  <c r="F21" i="145"/>
  <c r="D21" i="145"/>
  <c r="K23" i="145"/>
  <c r="G23" i="145"/>
  <c r="C23" i="145"/>
  <c r="K21" i="145"/>
  <c r="N18" i="144"/>
  <c r="O18" i="144" s="1"/>
  <c r="L18" i="144"/>
  <c r="M18" i="144" s="1"/>
  <c r="K23" i="144"/>
  <c r="G23" i="144"/>
  <c r="C23" i="144"/>
  <c r="K21" i="144"/>
  <c r="G21" i="144"/>
  <c r="C21" i="144"/>
  <c r="H23" i="144"/>
  <c r="D23" i="144"/>
  <c r="H21" i="144"/>
  <c r="D21" i="144"/>
  <c r="I23" i="144"/>
  <c r="E23" i="144"/>
  <c r="K22" i="144"/>
  <c r="J23" i="144"/>
  <c r="F23" i="144"/>
  <c r="B23" i="144"/>
  <c r="P15" i="145" l="1"/>
  <c r="P17" i="145"/>
  <c r="M18" i="145"/>
  <c r="P18" i="145"/>
  <c r="K12" i="81" l="1"/>
  <c r="J12" i="81"/>
  <c r="I12" i="81"/>
  <c r="H12" i="81"/>
  <c r="G12" i="81"/>
  <c r="F12" i="81"/>
  <c r="E12" i="81"/>
  <c r="D12" i="81"/>
  <c r="C12" i="81"/>
  <c r="B12" i="81"/>
  <c r="K11" i="81"/>
  <c r="J11" i="81"/>
  <c r="I11" i="81"/>
  <c r="H11" i="81"/>
  <c r="G11" i="81"/>
  <c r="F11" i="81"/>
  <c r="E11" i="81"/>
  <c r="D11" i="81"/>
  <c r="C11" i="81"/>
  <c r="B11" i="81"/>
  <c r="L5" i="80" l="1"/>
  <c r="M5" i="80" s="1"/>
  <c r="M4" i="80"/>
  <c r="L6" i="80" l="1"/>
</calcChain>
</file>

<file path=xl/sharedStrings.xml><?xml version="1.0" encoding="utf-8"?>
<sst xmlns="http://schemas.openxmlformats.org/spreadsheetml/2006/main" count="1264" uniqueCount="181">
  <si>
    <t>2015</t>
  </si>
  <si>
    <t>2016</t>
  </si>
  <si>
    <t>Foreign Owned</t>
  </si>
  <si>
    <t>South East</t>
  </si>
  <si>
    <t>Industry</t>
  </si>
  <si>
    <t>Manufacturing</t>
  </si>
  <si>
    <t>Dublin</t>
  </si>
  <si>
    <t>Services</t>
  </si>
  <si>
    <t>Border</t>
  </si>
  <si>
    <t>Transport Equipment</t>
  </si>
  <si>
    <t>Rubber and Plastics</t>
  </si>
  <si>
    <t>Chemicals</t>
  </si>
  <si>
    <t>West</t>
  </si>
  <si>
    <t>Machinery and Equipment</t>
  </si>
  <si>
    <t>Basic and Fabricated Metal Products</t>
  </si>
  <si>
    <t>Mid West</t>
  </si>
  <si>
    <t>South West</t>
  </si>
  <si>
    <t>Miscellaneous Manufacturing</t>
  </si>
  <si>
    <t>Mid East</t>
  </si>
  <si>
    <t>Other Services</t>
  </si>
  <si>
    <t>Paper and Printing</t>
  </si>
  <si>
    <t>Midlands</t>
  </si>
  <si>
    <t>Financial Services</t>
  </si>
  <si>
    <t>Irish Owned</t>
  </si>
  <si>
    <t>Business Services</t>
  </si>
  <si>
    <t>Primary Production</t>
  </si>
  <si>
    <t>Wood and Wood Products</t>
  </si>
  <si>
    <t>2020</t>
  </si>
  <si>
    <t>Row Labels</t>
  </si>
  <si>
    <t>Grand Total</t>
  </si>
  <si>
    <t xml:space="preserve">Net Change PFT </t>
  </si>
  <si>
    <t>Other gains</t>
  </si>
  <si>
    <t>Other losses</t>
  </si>
  <si>
    <t>PFT gains</t>
  </si>
  <si>
    <t>PFT losses</t>
  </si>
  <si>
    <t>Other Jobs</t>
  </si>
  <si>
    <t xml:space="preserve">PFT Gains </t>
  </si>
  <si>
    <t>PFT Losses</t>
  </si>
  <si>
    <t>PFT Jobs</t>
  </si>
  <si>
    <t xml:space="preserve">Construction, Utilities &amp; Primary Production </t>
  </si>
  <si>
    <t xml:space="preserve">Manufacturing </t>
  </si>
  <si>
    <t>Total Industry</t>
  </si>
  <si>
    <t>Business, Financial &amp; Other Services</t>
  </si>
  <si>
    <t>Information, Communication &amp; Computer Services</t>
  </si>
  <si>
    <t>Total Services</t>
  </si>
  <si>
    <t xml:space="preserve">All Sectors </t>
  </si>
  <si>
    <t>All Firms</t>
  </si>
  <si>
    <t>Total</t>
  </si>
  <si>
    <t xml:space="preserve">Net change Other </t>
  </si>
  <si>
    <t>Total Job Gains</t>
  </si>
  <si>
    <t>Total Job Losses</t>
  </si>
  <si>
    <t>All Sectors</t>
  </si>
  <si>
    <t xml:space="preserve">PFT Net change  </t>
  </si>
  <si>
    <t>PFT net change</t>
  </si>
  <si>
    <t>South and East</t>
  </si>
  <si>
    <t>BMW area</t>
  </si>
  <si>
    <t>All Regions</t>
  </si>
  <si>
    <t>BMW (Borders, Midlands and West)</t>
  </si>
  <si>
    <t>BMW</t>
  </si>
  <si>
    <t xml:space="preserve">BMW </t>
  </si>
  <si>
    <t>Total - All Sectors</t>
  </si>
  <si>
    <t>Foreign-Owned</t>
  </si>
  <si>
    <t>Total (All Sectors)</t>
  </si>
  <si>
    <t>Manufacturing and Other Industry</t>
  </si>
  <si>
    <t>Total Employment</t>
  </si>
  <si>
    <t>BMW Area</t>
  </si>
  <si>
    <t>South &amp; East</t>
  </si>
  <si>
    <t>Services Total</t>
  </si>
  <si>
    <t>Total Ind +Primary</t>
  </si>
  <si>
    <t>Share</t>
  </si>
  <si>
    <t>Permanent, Full-time Employment</t>
  </si>
  <si>
    <t>CARG -  Annual Growth Rate</t>
  </si>
  <si>
    <t>Food, Drink &amp; Tobacco</t>
  </si>
  <si>
    <t>Part-time, Temporary and Short-term Contract Employment</t>
  </si>
  <si>
    <t>South and East (Mid East, Mid West, South East and South West)</t>
  </si>
  <si>
    <t>BMW area (Border, Midlands, and West</t>
  </si>
  <si>
    <t>Graph</t>
  </si>
  <si>
    <t>Construction, Utilities &amp; Primary Production</t>
  </si>
  <si>
    <t>Industry +Primary)</t>
  </si>
  <si>
    <t>BMW area (Border, Midlands, and West)</t>
  </si>
  <si>
    <t>Non-Metalic Minerals</t>
  </si>
  <si>
    <t>Medical Devices</t>
  </si>
  <si>
    <t>Computer, electronic and optical products</t>
  </si>
  <si>
    <t>Textiles, Clothing, Footware and Leather</t>
  </si>
  <si>
    <t>Computer Programming</t>
  </si>
  <si>
    <t>Computer Facilities Management</t>
  </si>
  <si>
    <t>Electrical equipment</t>
  </si>
  <si>
    <t>Computer Consultancy</t>
  </si>
  <si>
    <t>Other Information technology and computer services</t>
  </si>
  <si>
    <t>Agriculture, Fishing, Forestry</t>
  </si>
  <si>
    <t>Column Labels</t>
  </si>
  <si>
    <t>Sum of PFT</t>
  </si>
  <si>
    <t>Energy, Water, Waste &amp; Construction</t>
  </si>
  <si>
    <t xml:space="preserve">Services </t>
  </si>
  <si>
    <t>Energy, Water, Waste, Construction</t>
  </si>
  <si>
    <t xml:space="preserve"> </t>
  </si>
  <si>
    <t xml:space="preserve">Part-time, Temporary and Short-term Contract </t>
  </si>
  <si>
    <t xml:space="preserve"> Part-time, Temporary and Short-term </t>
  </si>
  <si>
    <t xml:space="preserve">Total Employment </t>
  </si>
  <si>
    <t>Permanent, Fulltime Employment</t>
  </si>
  <si>
    <t>Permanent, Full-Time Employment</t>
  </si>
  <si>
    <t>Part-time, Temporary and Shortterm Contract Employment</t>
  </si>
  <si>
    <t>2017</t>
  </si>
  <si>
    <t>2018</t>
  </si>
  <si>
    <t>2019</t>
  </si>
  <si>
    <t xml:space="preserve">   Other Information technology and computer services</t>
  </si>
  <si>
    <t>Other IT &amp; Computer Services</t>
  </si>
  <si>
    <t>Agriculture, Fishing, Forestry, Mining &amp; Quarrying</t>
  </si>
  <si>
    <t>2021</t>
  </si>
  <si>
    <t>2022</t>
  </si>
  <si>
    <t xml:space="preserve">   Food, Drink &amp; Tobacco</t>
  </si>
  <si>
    <t>Other Information and Communication Services</t>
  </si>
  <si>
    <t>2022-2023</t>
  </si>
  <si>
    <t>% change 2022-2023</t>
  </si>
  <si>
    <t xml:space="preserve"> 2023 Pft Jobs</t>
  </si>
  <si>
    <t>2023</t>
  </si>
  <si>
    <t>2024</t>
  </si>
  <si>
    <t>Agency-assisted firms, 2015-2024</t>
  </si>
  <si>
    <t>Permanent, Full-time Employment in All Agency-assisted Companies by Region, 2015-2024</t>
  </si>
  <si>
    <t>Trends in Permanent, Full-time Employment by Industrial and Services Sectors in All Agency-assisted Companies, 2015-2024</t>
  </si>
  <si>
    <t>Change 2023/2024</t>
  </si>
  <si>
    <t>2015-2024</t>
  </si>
  <si>
    <t>% change 2015-2024</t>
  </si>
  <si>
    <t>2023-2024</t>
  </si>
  <si>
    <t>% change 2023-24</t>
  </si>
  <si>
    <t>% change 2015-24</t>
  </si>
  <si>
    <t>Trends in Permanent, Full-time (FT) Employment in Irish and Foreign-owned Agency-assisted Companies, 2015-2024</t>
  </si>
  <si>
    <t>Trends in Part-time, Temporary and Short-term Contract Employment in Irish and Foreign-owned Agency-assisted Companies, 2015-2024</t>
  </si>
  <si>
    <t>2023-24</t>
  </si>
  <si>
    <t>CARG 2015-24</t>
  </si>
  <si>
    <t>% change 2023-2024</t>
  </si>
  <si>
    <t>Trends in Permanent, Full-time Employment by Industrial and Services Sectors in Irish and Foreign Agency-assisted Companies, 2015-2024</t>
  </si>
  <si>
    <t>% Growth 2023-2024</t>
  </si>
  <si>
    <t>Trends in Permanent, Full-time Employment in Irish and Foreign Agency-assisted Companies by Industry and Service Sectors, 2015-2024</t>
  </si>
  <si>
    <t>Trends in Part-time, Temporary and Short-term Contract Employment by Sector in All Agency-assisted Companies, 2015-2024</t>
  </si>
  <si>
    <t>Job Gains, Losses and Net Change in Permanent Full-time Employment in All Agency-assisted Companies, 2015-2024</t>
  </si>
  <si>
    <t>Job Gains, Losses and Net Change in Permanent, Full-time Employment in Irish- owned Agency-assisted Companies, 2015-2024</t>
  </si>
  <si>
    <t>Job Gains, Losses and Net Change in Permanent, Full-time Employment in Foreign-owned Agency-assisted Companies, 2015-2024</t>
  </si>
  <si>
    <t>Permanent, Full-time Employment in Irish-owned Agency-assisted Companies by Region, 2015-2024</t>
  </si>
  <si>
    <t>Permanent, Full-time Employment in Foreign-owned Agency-assisted Companies by Region, 2023-2024</t>
  </si>
  <si>
    <t>% of 2023-2024 Total</t>
  </si>
  <si>
    <t>Sectoral Trends in Permanent, Full-time Employment in All Agency-assisted Companies, 2015-2024</t>
  </si>
  <si>
    <t>% 2023-24</t>
  </si>
  <si>
    <t>% Change 2015-2024</t>
  </si>
  <si>
    <t>Sectoral Trends in Permanent, Full-time Employment in Irish-owned Agency- assisted Companies, 2015-2024</t>
  </si>
  <si>
    <t>Sectoral Proportions in Permanent, Full-time Employment in All Agency- assisted Companies, 2015-2024</t>
  </si>
  <si>
    <t>Sectoral Proportions in Permanent, Full-time Employment in Foreign-owned Agency-assisted Companies, 2015-2024</t>
  </si>
  <si>
    <t>Sectoral Analysis of Permanent, Full-time Employment in Industry and Services in Irish-owned Agency-assisted Companies, 2024</t>
  </si>
  <si>
    <t>2023 Pft Jobs</t>
  </si>
  <si>
    <t xml:space="preserve"> 2024 Pft Jobs</t>
  </si>
  <si>
    <t xml:space="preserve"> 2024 PFT Gains </t>
  </si>
  <si>
    <t xml:space="preserve"> 2024 PFT Losses</t>
  </si>
  <si>
    <t xml:space="preserve"> 2024 PFT Net change  </t>
  </si>
  <si>
    <t>2023-2024 Full-time % Change</t>
  </si>
  <si>
    <t>% 2015-2024</t>
  </si>
  <si>
    <t>Sectoral Trends in Permanent, Full-time Employment in Foreign-owned Agency-assisted Companies, 2015-2024</t>
  </si>
  <si>
    <t>Sectoral Analysis of Permanent Full-time Employment in Industry and Services in Foreign-owned Agency-assisted Companies, 2024</t>
  </si>
  <si>
    <t>A1 - All Companies - Total Employment by Sector, 2015-2024</t>
  </si>
  <si>
    <t>A2  All Companies - Permanent, Full-time Employment by Sector, 2015-2024</t>
  </si>
  <si>
    <t>A3  All Companies - Part-time, Temporary and Short-term Contract Employment by Sector, 2015-2024</t>
  </si>
  <si>
    <t>A4  Irish-owned Companies - Total Employment by Sector, 2023-2024</t>
  </si>
  <si>
    <t>A5 Irish-owned Companies - Permanent, Full-time Employment by Sector, 2015-2024</t>
  </si>
  <si>
    <t>A6  Irish-owned Companies - Part-time, Temporary and Short-term Contract Employment by Sector, 2015-2024</t>
  </si>
  <si>
    <t>A7  Foreign-owned Companies - Total Employment by Sector, 2015-2024</t>
  </si>
  <si>
    <t>A8  Foreign-owned Companies - Permanent, Full-time Employment by Sector, 2015-2024</t>
  </si>
  <si>
    <t>% Change 2023-24</t>
  </si>
  <si>
    <t>% Change 2015-24</t>
  </si>
  <si>
    <t>A9  Foreign-owned Companies - Part-time, Temporary and Short-term Contract Employment by Sector, 2015-2024</t>
  </si>
  <si>
    <t>B1  All Companies - Total Employment by Region, 2015-2024</t>
  </si>
  <si>
    <t>B2 - All Companies - Permanent, Full-time Employment by Region, 2015-2024</t>
  </si>
  <si>
    <t>B3  All Companies Part-time, Temporary and Short-term Contract Employment by Region, 2015-2024</t>
  </si>
  <si>
    <t>B4  Irish-owned Companies - Total Employment by Region, 2015-2024</t>
  </si>
  <si>
    <t>B5  Irish-owned Companies - Permanent, Full-time Employment by Region, 2015-2024</t>
  </si>
  <si>
    <t>B6  Irish-owned Companies - Part-time, Temporary and Short-term Contract Employment by Region, 2015-2024</t>
  </si>
  <si>
    <t>B8 - Foreign-owned Companies - Permanent, Full-time Employment by Region, 2015-2024</t>
  </si>
  <si>
    <t>B9 - Foreign-owned Companies - Part-time, Temporary and Short-term Contract Employment by Region, 2015-2024</t>
  </si>
  <si>
    <t>Jobs Gains, Losses and Net Change in Full-time and Part-time     Employment in All Agency-assisted Firms, 2015-2024</t>
  </si>
  <si>
    <t>B7  Foreign-owned Companies - Total Employment by Region, 2015-2024</t>
  </si>
  <si>
    <t>Sectoral Proportions in Permanent, Full-time Employment in Irish-owned Agency-assisted Companies, 2015-2024</t>
  </si>
  <si>
    <t>% of Remainder</t>
  </si>
  <si>
    <t>Total Ind minus Food and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</si>
</sst>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_-* #,##0.0_-;\-* #,##0.0_-;_-* &quot;-&quot;??_-;_-@_-"/>
    <numFmt numFmtId="168" formatCode="#,##0.0_ ;\-#,##0.0\ "/>
    <numFmt numFmtId="169" formatCode="0_ ;\-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9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/>
    </xf>
    <xf numFmtId="164" fontId="0" fillId="0" borderId="0" xfId="2" applyNumberFormat="1" applyFont="1"/>
    <xf numFmtId="165" fontId="0" fillId="0" borderId="0" xfId="1" applyNumberFormat="1" applyFont="1"/>
    <xf numFmtId="10" fontId="0" fillId="0" borderId="0" xfId="0" applyNumberFormat="1"/>
    <xf numFmtId="0" fontId="4" fillId="0" borderId="0" xfId="0" applyFont="1"/>
    <xf numFmtId="165" fontId="0" fillId="0" borderId="0" xfId="0" applyNumberFormat="1"/>
    <xf numFmtId="164" fontId="0" fillId="0" borderId="1" xfId="2" applyNumberFormat="1" applyFont="1" applyBorder="1"/>
    <xf numFmtId="164" fontId="0" fillId="0" borderId="0" xfId="2" applyNumberFormat="1" applyFont="1" applyAlignment="1">
      <alignment horizontal="right"/>
    </xf>
    <xf numFmtId="165" fontId="0" fillId="0" borderId="1" xfId="1" applyNumberFormat="1" applyFont="1" applyBorder="1"/>
    <xf numFmtId="165" fontId="1" fillId="0" borderId="1" xfId="1" applyNumberFormat="1" applyFont="1" applyBorder="1"/>
    <xf numFmtId="164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4" fontId="0" fillId="0" borderId="1" xfId="0" applyNumberFormat="1" applyBorder="1"/>
    <xf numFmtId="9" fontId="0" fillId="0" borderId="0" xfId="2" applyFont="1"/>
    <xf numFmtId="165" fontId="1" fillId="0" borderId="0" xfId="1" applyNumberFormat="1" applyFont="1"/>
    <xf numFmtId="0" fontId="1" fillId="4" borderId="0" xfId="0" applyFont="1" applyFill="1"/>
    <xf numFmtId="0" fontId="0" fillId="4" borderId="0" xfId="0" applyFill="1"/>
    <xf numFmtId="0" fontId="1" fillId="2" borderId="0" xfId="0" applyFont="1" applyFill="1" applyAlignment="1">
      <alignment horizontal="left"/>
    </xf>
    <xf numFmtId="165" fontId="0" fillId="4" borderId="0" xfId="1" applyNumberFormat="1" applyFont="1" applyFill="1"/>
    <xf numFmtId="164" fontId="0" fillId="4" borderId="0" xfId="2" applyNumberFormat="1" applyFont="1" applyFill="1"/>
    <xf numFmtId="0" fontId="5" fillId="0" borderId="0" xfId="0" applyFont="1"/>
    <xf numFmtId="0" fontId="1" fillId="4" borderId="0" xfId="0" applyFont="1" applyFill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7" borderId="0" xfId="0" applyFill="1"/>
    <xf numFmtId="0" fontId="0" fillId="4" borderId="0" xfId="0" applyFill="1" applyAlignment="1">
      <alignment horizontal="left"/>
    </xf>
    <xf numFmtId="0" fontId="4" fillId="0" borderId="1" xfId="0" applyFont="1" applyBorder="1"/>
    <xf numFmtId="165" fontId="4" fillId="7" borderId="1" xfId="0" applyNumberFormat="1" applyFont="1" applyFill="1" applyBorder="1"/>
    <xf numFmtId="164" fontId="4" fillId="7" borderId="1" xfId="2" applyNumberFormat="1" applyFont="1" applyFill="1" applyBorder="1"/>
    <xf numFmtId="0" fontId="1" fillId="8" borderId="0" xfId="0" applyFont="1" applyFill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165" fontId="3" fillId="0" borderId="1" xfId="1" applyNumberFormat="1" applyFont="1" applyFill="1" applyBorder="1"/>
    <xf numFmtId="165" fontId="3" fillId="0" borderId="1" xfId="1" applyNumberFormat="1" applyFont="1" applyBorder="1"/>
    <xf numFmtId="165" fontId="4" fillId="0" borderId="0" xfId="1" applyNumberFormat="1" applyFont="1"/>
    <xf numFmtId="3" fontId="3" fillId="0" borderId="1" xfId="0" applyNumberFormat="1" applyFont="1" applyBorder="1"/>
    <xf numFmtId="164" fontId="3" fillId="0" borderId="1" xfId="2" applyNumberFormat="1" applyFont="1" applyFill="1" applyBorder="1"/>
    <xf numFmtId="164" fontId="3" fillId="0" borderId="1" xfId="2" applyNumberFormat="1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0" fillId="0" borderId="1" xfId="0" applyBorder="1" applyAlignment="1">
      <alignment horizontal="left"/>
    </xf>
    <xf numFmtId="165" fontId="0" fillId="7" borderId="1" xfId="1" applyNumberFormat="1" applyFont="1" applyFill="1" applyBorder="1"/>
    <xf numFmtId="164" fontId="1" fillId="0" borderId="1" xfId="2" applyNumberFormat="1" applyFon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8" borderId="0" xfId="0" applyFill="1" applyAlignment="1">
      <alignment horizontal="left"/>
    </xf>
    <xf numFmtId="0" fontId="1" fillId="8" borderId="0" xfId="0" applyFont="1" applyFill="1" applyAlignment="1">
      <alignment vertical="top" wrapText="1"/>
    </xf>
    <xf numFmtId="0" fontId="0" fillId="7" borderId="1" xfId="0" applyFill="1" applyBorder="1"/>
    <xf numFmtId="0" fontId="1" fillId="7" borderId="1" xfId="0" applyFont="1" applyFill="1" applyBorder="1"/>
    <xf numFmtId="165" fontId="1" fillId="7" borderId="1" xfId="1" applyNumberFormat="1" applyFont="1" applyFill="1" applyBorder="1"/>
    <xf numFmtId="0" fontId="1" fillId="7" borderId="0" xfId="0" applyFont="1" applyFill="1"/>
    <xf numFmtId="165" fontId="3" fillId="7" borderId="1" xfId="0" applyNumberFormat="1" applyFont="1" applyFill="1" applyBorder="1"/>
    <xf numFmtId="164" fontId="3" fillId="7" borderId="1" xfId="2" applyNumberFormat="1" applyFont="1" applyFill="1" applyBorder="1"/>
    <xf numFmtId="3" fontId="0" fillId="7" borderId="1" xfId="1" applyNumberFormat="1" applyFont="1" applyFill="1" applyBorder="1"/>
    <xf numFmtId="3" fontId="1" fillId="7" borderId="1" xfId="1" applyNumberFormat="1" applyFont="1" applyFill="1" applyBorder="1"/>
    <xf numFmtId="3" fontId="0" fillId="7" borderId="1" xfId="0" applyNumberFormat="1" applyFill="1" applyBorder="1"/>
    <xf numFmtId="164" fontId="1" fillId="0" borderId="1" xfId="0" applyNumberFormat="1" applyFont="1" applyBorder="1"/>
    <xf numFmtId="3" fontId="3" fillId="0" borderId="1" xfId="1" applyNumberFormat="1" applyFont="1" applyFill="1" applyBorder="1"/>
    <xf numFmtId="0" fontId="0" fillId="0" borderId="8" xfId="0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3" fontId="0" fillId="0" borderId="1" xfId="1" applyNumberFormat="1" applyFont="1" applyFill="1" applyBorder="1"/>
    <xf numFmtId="0" fontId="4" fillId="6" borderId="7" xfId="0" applyFont="1" applyFill="1" applyBorder="1"/>
    <xf numFmtId="165" fontId="0" fillId="6" borderId="7" xfId="0" applyNumberFormat="1" applyFill="1" applyBorder="1"/>
    <xf numFmtId="164" fontId="4" fillId="6" borderId="7" xfId="2" applyNumberFormat="1" applyFont="1" applyFill="1" applyBorder="1"/>
    <xf numFmtId="165" fontId="4" fillId="0" borderId="0" xfId="0" applyNumberFormat="1" applyFont="1"/>
    <xf numFmtId="164" fontId="4" fillId="0" borderId="0" xfId="2" applyNumberFormat="1" applyFont="1" applyFill="1" applyBorder="1"/>
    <xf numFmtId="165" fontId="4" fillId="0" borderId="9" xfId="0" applyNumberFormat="1" applyFont="1" applyBorder="1"/>
    <xf numFmtId="0" fontId="0" fillId="0" borderId="9" xfId="0" applyBorder="1"/>
    <xf numFmtId="0" fontId="4" fillId="6" borderId="10" xfId="0" applyFont="1" applyFill="1" applyBorder="1"/>
    <xf numFmtId="165" fontId="4" fillId="6" borderId="10" xfId="0" applyNumberFormat="1" applyFont="1" applyFill="1" applyBorder="1"/>
    <xf numFmtId="165" fontId="0" fillId="0" borderId="1" xfId="1" applyNumberFormat="1" applyFont="1" applyFill="1" applyBorder="1"/>
    <xf numFmtId="165" fontId="4" fillId="0" borderId="10" xfId="0" applyNumberFormat="1" applyFont="1" applyBorder="1"/>
    <xf numFmtId="165" fontId="0" fillId="0" borderId="7" xfId="0" applyNumberFormat="1" applyBorder="1"/>
    <xf numFmtId="3" fontId="1" fillId="2" borderId="0" xfId="0" applyNumberFormat="1" applyFont="1" applyFill="1"/>
    <xf numFmtId="164" fontId="0" fillId="0" borderId="1" xfId="2" applyNumberFormat="1" applyFont="1" applyFill="1" applyBorder="1"/>
    <xf numFmtId="165" fontId="0" fillId="0" borderId="0" xfId="1" applyNumberFormat="1" applyFont="1" applyFill="1"/>
    <xf numFmtId="164" fontId="0" fillId="0" borderId="0" xfId="2" applyNumberFormat="1" applyFont="1" applyFill="1" applyAlignment="1">
      <alignment horizontal="right"/>
    </xf>
    <xf numFmtId="164" fontId="0" fillId="0" borderId="0" xfId="2" applyNumberFormat="1" applyFont="1" applyFill="1"/>
    <xf numFmtId="164" fontId="0" fillId="7" borderId="1" xfId="2" applyNumberFormat="1" applyFont="1" applyFill="1" applyBorder="1"/>
    <xf numFmtId="0" fontId="3" fillId="7" borderId="0" xfId="0" applyFont="1" applyFill="1"/>
    <xf numFmtId="3" fontId="0" fillId="4" borderId="0" xfId="0" applyNumberFormat="1" applyFill="1"/>
    <xf numFmtId="0" fontId="1" fillId="0" borderId="11" xfId="0" applyFont="1" applyBorder="1"/>
    <xf numFmtId="0" fontId="0" fillId="0" borderId="11" xfId="0" applyBorder="1"/>
    <xf numFmtId="165" fontId="0" fillId="0" borderId="11" xfId="1" applyNumberFormat="1" applyFont="1" applyBorder="1"/>
    <xf numFmtId="165" fontId="0" fillId="0" borderId="11" xfId="0" applyNumberFormat="1" applyBorder="1"/>
    <xf numFmtId="164" fontId="0" fillId="0" borderId="11" xfId="2" applyNumberFormat="1" applyFont="1" applyBorder="1"/>
    <xf numFmtId="3" fontId="0" fillId="0" borderId="11" xfId="0" applyNumberFormat="1" applyBorder="1"/>
    <xf numFmtId="0" fontId="3" fillId="7" borderId="11" xfId="0" applyFont="1" applyFill="1" applyBorder="1"/>
    <xf numFmtId="165" fontId="3" fillId="7" borderId="11" xfId="1" applyNumberFormat="1" applyFont="1" applyFill="1" applyBorder="1"/>
    <xf numFmtId="165" fontId="3" fillId="7" borderId="11" xfId="0" applyNumberFormat="1" applyFont="1" applyFill="1" applyBorder="1"/>
    <xf numFmtId="164" fontId="3" fillId="7" borderId="11" xfId="2" applyNumberFormat="1" applyFont="1" applyFill="1" applyBorder="1"/>
    <xf numFmtId="0" fontId="4" fillId="0" borderId="11" xfId="0" applyFont="1" applyBorder="1"/>
    <xf numFmtId="165" fontId="4" fillId="0" borderId="11" xfId="1" applyNumberFormat="1" applyFont="1" applyBorder="1"/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/>
    <xf numFmtId="3" fontId="0" fillId="7" borderId="12" xfId="0" applyNumberFormat="1" applyFill="1" applyBorder="1"/>
    <xf numFmtId="0" fontId="1" fillId="4" borderId="12" xfId="0" applyFont="1" applyFill="1" applyBorder="1"/>
    <xf numFmtId="0" fontId="1" fillId="7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3" fontId="0" fillId="4" borderId="12" xfId="0" applyNumberFormat="1" applyFill="1" applyBorder="1"/>
    <xf numFmtId="3" fontId="1" fillId="0" borderId="0" xfId="0" applyNumberFormat="1" applyFont="1"/>
    <xf numFmtId="165" fontId="5" fillId="0" borderId="0" xfId="0" applyNumberFormat="1" applyFont="1"/>
    <xf numFmtId="164" fontId="0" fillId="0" borderId="0" xfId="2" applyNumberFormat="1" applyFont="1" applyBorder="1"/>
    <xf numFmtId="0" fontId="0" fillId="6" borderId="0" xfId="0" applyFill="1"/>
    <xf numFmtId="0" fontId="1" fillId="6" borderId="0" xfId="0" applyFont="1" applyFill="1"/>
    <xf numFmtId="166" fontId="2" fillId="0" borderId="0" xfId="1" applyNumberFormat="1" applyFont="1"/>
    <xf numFmtId="0" fontId="3" fillId="0" borderId="0" xfId="0" applyFont="1"/>
    <xf numFmtId="1" fontId="1" fillId="0" borderId="1" xfId="0" applyNumberFormat="1" applyFont="1" applyBorder="1"/>
    <xf numFmtId="164" fontId="2" fillId="0" borderId="0" xfId="2" applyNumberFormat="1" applyFont="1"/>
    <xf numFmtId="164" fontId="2" fillId="0" borderId="0" xfId="2" applyNumberFormat="1" applyFont="1" applyFill="1"/>
    <xf numFmtId="164" fontId="0" fillId="6" borderId="7" xfId="0" applyNumberFormat="1" applyFill="1" applyBorder="1"/>
    <xf numFmtId="164" fontId="0" fillId="0" borderId="7" xfId="0" applyNumberFormat="1" applyBorder="1"/>
    <xf numFmtId="0" fontId="1" fillId="6" borderId="0" xfId="0" applyFont="1" applyFill="1" applyAlignment="1">
      <alignment wrapText="1"/>
    </xf>
    <xf numFmtId="3" fontId="0" fillId="6" borderId="0" xfId="0" applyNumberFormat="1" applyFill="1"/>
    <xf numFmtId="164" fontId="0" fillId="6" borderId="0" xfId="0" applyNumberFormat="1" applyFill="1"/>
    <xf numFmtId="164" fontId="0" fillId="8" borderId="0" xfId="0" applyNumberFormat="1" applyFill="1"/>
    <xf numFmtId="0" fontId="1" fillId="9" borderId="0" xfId="0" applyFont="1" applyFill="1"/>
    <xf numFmtId="0" fontId="1" fillId="9" borderId="3" xfId="0" applyFont="1" applyFill="1" applyBorder="1" applyAlignment="1">
      <alignment horizontal="left"/>
    </xf>
    <xf numFmtId="0" fontId="0" fillId="4" borderId="0" xfId="0" applyFill="1" applyAlignment="1">
      <alignment horizontal="left" indent="1"/>
    </xf>
    <xf numFmtId="0" fontId="1" fillId="10" borderId="2" xfId="0" applyFont="1" applyFill="1" applyBorder="1" applyAlignment="1">
      <alignment horizontal="left"/>
    </xf>
    <xf numFmtId="165" fontId="1" fillId="9" borderId="0" xfId="1" applyNumberFormat="1" applyFont="1" applyFill="1"/>
    <xf numFmtId="0" fontId="1" fillId="9" borderId="0" xfId="0" applyFont="1" applyFill="1" applyAlignment="1">
      <alignment horizontal="left"/>
    </xf>
    <xf numFmtId="2" fontId="1" fillId="4" borderId="0" xfId="0" applyNumberFormat="1" applyFont="1" applyFill="1" applyAlignment="1">
      <alignment wrapText="1"/>
    </xf>
    <xf numFmtId="0" fontId="1" fillId="5" borderId="3" xfId="0" applyFont="1" applyFill="1" applyBorder="1" applyAlignment="1">
      <alignment wrapText="1"/>
    </xf>
    <xf numFmtId="165" fontId="1" fillId="10" borderId="0" xfId="1" applyNumberFormat="1" applyFont="1" applyFill="1" applyBorder="1"/>
    <xf numFmtId="165" fontId="1" fillId="10" borderId="2" xfId="1" applyNumberFormat="1" applyFont="1" applyFill="1" applyBorder="1"/>
    <xf numFmtId="2" fontId="1" fillId="5" borderId="3" xfId="0" applyNumberFormat="1" applyFont="1" applyFill="1" applyBorder="1" applyAlignment="1">
      <alignment wrapText="1"/>
    </xf>
    <xf numFmtId="43" fontId="0" fillId="0" borderId="0" xfId="0" applyNumberFormat="1"/>
    <xf numFmtId="0" fontId="1" fillId="4" borderId="0" xfId="0" applyFont="1" applyFill="1" applyAlignment="1">
      <alignment horizontal="right" wrapText="1"/>
    </xf>
    <xf numFmtId="165" fontId="1" fillId="9" borderId="3" xfId="1" applyNumberFormat="1" applyFont="1" applyFill="1" applyBorder="1"/>
    <xf numFmtId="9" fontId="0" fillId="0" borderId="0" xfId="0" applyNumberFormat="1"/>
    <xf numFmtId="9" fontId="1" fillId="0" borderId="0" xfId="0" applyNumberFormat="1" applyFont="1"/>
    <xf numFmtId="165" fontId="3" fillId="0" borderId="0" xfId="0" applyNumberFormat="1" applyFont="1"/>
    <xf numFmtId="165" fontId="3" fillId="0" borderId="0" xfId="1" applyNumberFormat="1" applyFont="1"/>
    <xf numFmtId="165" fontId="1" fillId="0" borderId="0" xfId="0" applyNumberFormat="1" applyFont="1"/>
    <xf numFmtId="9" fontId="1" fillId="0" borderId="0" xfId="2" applyFont="1"/>
    <xf numFmtId="164" fontId="1" fillId="0" borderId="0" xfId="2" applyNumberFormat="1" applyFont="1"/>
    <xf numFmtId="165" fontId="1" fillId="0" borderId="11" xfId="1" applyNumberFormat="1" applyFont="1" applyBorder="1"/>
    <xf numFmtId="165" fontId="1" fillId="0" borderId="11" xfId="0" applyNumberFormat="1" applyFont="1" applyBorder="1"/>
    <xf numFmtId="164" fontId="1" fillId="0" borderId="11" xfId="2" applyNumberFormat="1" applyFont="1" applyBorder="1"/>
    <xf numFmtId="164" fontId="7" fillId="0" borderId="11" xfId="2" applyNumberFormat="1" applyFont="1" applyBorder="1"/>
    <xf numFmtId="164" fontId="8" fillId="0" borderId="11" xfId="2" applyNumberFormat="1" applyFont="1" applyBorder="1"/>
    <xf numFmtId="164" fontId="7" fillId="7" borderId="11" xfId="2" applyNumberFormat="1" applyFont="1" applyFill="1" applyBorder="1"/>
    <xf numFmtId="0" fontId="1" fillId="0" borderId="0" xfId="0" applyFont="1" applyAlignment="1">
      <alignment horizontal="right"/>
    </xf>
    <xf numFmtId="164" fontId="3" fillId="0" borderId="1" xfId="0" applyNumberFormat="1" applyFont="1" applyBorder="1"/>
    <xf numFmtId="164" fontId="1" fillId="9" borderId="0" xfId="2" applyNumberFormat="1" applyFont="1" applyFill="1"/>
    <xf numFmtId="164" fontId="2" fillId="8" borderId="0" xfId="2" applyNumberFormat="1" applyFont="1" applyFill="1"/>
    <xf numFmtId="0" fontId="0" fillId="0" borderId="1" xfId="0" applyBorder="1" applyAlignment="1">
      <alignment horizontal="right"/>
    </xf>
    <xf numFmtId="167" fontId="0" fillId="0" borderId="0" xfId="0" applyNumberFormat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" fillId="4" borderId="0" xfId="0" applyFont="1" applyFill="1" applyAlignment="1">
      <alignment horizontal="right"/>
    </xf>
    <xf numFmtId="1" fontId="1" fillId="5" borderId="3" xfId="0" applyNumberFormat="1" applyFont="1" applyFill="1" applyBorder="1" applyAlignment="1">
      <alignment horizontal="right" wrapText="1"/>
    </xf>
    <xf numFmtId="1" fontId="1" fillId="4" borderId="0" xfId="0" applyNumberFormat="1" applyFont="1" applyFill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164" fontId="0" fillId="0" borderId="0" xfId="1" applyNumberFormat="1" applyFont="1"/>
    <xf numFmtId="168" fontId="0" fillId="0" borderId="0" xfId="0" applyNumberFormat="1"/>
    <xf numFmtId="0" fontId="10" fillId="0" borderId="0" xfId="0" applyFont="1"/>
    <xf numFmtId="169" fontId="1" fillId="0" borderId="0" xfId="0" applyNumberFormat="1" applyFont="1" applyAlignment="1">
      <alignment horizontal="right"/>
    </xf>
    <xf numFmtId="169" fontId="4" fillId="0" borderId="1" xfId="0" applyNumberFormat="1" applyFont="1" applyBorder="1" applyAlignment="1">
      <alignment horizontal="right"/>
    </xf>
    <xf numFmtId="0" fontId="1" fillId="3" borderId="0" xfId="0" applyFont="1" applyFill="1"/>
    <xf numFmtId="3" fontId="1" fillId="3" borderId="0" xfId="0" applyNumberFormat="1" applyFont="1" applyFill="1"/>
    <xf numFmtId="164" fontId="1" fillId="3" borderId="0" xfId="0" applyNumberFormat="1" applyFont="1" applyFill="1"/>
    <xf numFmtId="0" fontId="4" fillId="3" borderId="0" xfId="0" applyFont="1" applyFill="1"/>
    <xf numFmtId="3" fontId="4" fillId="3" borderId="0" xfId="0" applyNumberFormat="1" applyFont="1" applyFill="1"/>
    <xf numFmtId="164" fontId="4" fillId="3" borderId="0" xfId="2" applyNumberFormat="1" applyFont="1" applyFill="1" applyAlignment="1">
      <alignment wrapText="1"/>
    </xf>
    <xf numFmtId="164" fontId="1" fillId="9" borderId="0" xfId="0" applyNumberFormat="1" applyFont="1" applyFill="1"/>
    <xf numFmtId="164" fontId="0" fillId="4" borderId="0" xfId="0" applyNumberFormat="1" applyFill="1"/>
    <xf numFmtId="164" fontId="1" fillId="9" borderId="0" xfId="1" applyNumberFormat="1" applyFont="1" applyFill="1"/>
    <xf numFmtId="164" fontId="0" fillId="4" borderId="0" xfId="1" applyNumberFormat="1" applyFont="1" applyFill="1"/>
    <xf numFmtId="1" fontId="0" fillId="0" borderId="0" xfId="2" applyNumberFormat="1" applyFont="1"/>
    <xf numFmtId="1" fontId="1" fillId="0" borderId="1" xfId="0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0" fontId="0" fillId="0" borderId="0" xfId="2" applyNumberFormat="1" applyFont="1"/>
    <xf numFmtId="0" fontId="11" fillId="0" borderId="0" xfId="0" applyFont="1"/>
    <xf numFmtId="0" fontId="11" fillId="0" borderId="1" xfId="0" applyFont="1" applyBorder="1"/>
    <xf numFmtId="3" fontId="11" fillId="7" borderId="1" xfId="1" applyNumberFormat="1" applyFont="1" applyFill="1" applyBorder="1"/>
    <xf numFmtId="3" fontId="11" fillId="7" borderId="0" xfId="1" applyNumberFormat="1" applyFont="1" applyFill="1" applyBorder="1"/>
    <xf numFmtId="164" fontId="11" fillId="7" borderId="0" xfId="1" applyNumberFormat="1" applyFont="1" applyFill="1" applyBorder="1"/>
  </cellXfs>
  <cellStyles count="5">
    <cellStyle name="Comma" xfId="1" builtinId="3"/>
    <cellStyle name="Comma 2" xfId="3" xr:uid="{00000000-0005-0000-0000-000001000000}"/>
    <cellStyle name="Normal" xfId="0" builtinId="0"/>
    <cellStyle name="Normal 3" xfId="4" xr:uid="{3DA9A54C-A225-4D50-A707-3ADA26BA9769}"/>
    <cellStyle name="Percent" xfId="2" builtinId="5"/>
  </cellStyles>
  <dxfs count="0"/>
  <tableStyles count="0" defaultTableStyle="TableStyleMedium2" defaultPivotStyle="PivotStyleLight16"/>
  <colors>
    <mruColors>
      <color rgb="FFFFFFFF"/>
      <color rgb="FFE2EFD9"/>
      <color rgb="FFFF3399"/>
      <color rgb="FFFF505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A'!$A$4</c:f>
              <c:strCache>
                <c:ptCount val="1"/>
                <c:pt idx="0">
                  <c:v>PFT Jobs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A'!$B$3:$K$3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A'!$B$4:$K$4</c:f>
              <c:numCache>
                <c:formatCode>_-* #,##0_-;\-* #,##0_-;_-* "-"??_-;_-@_-</c:formatCode>
                <c:ptCount val="10"/>
                <c:pt idx="0">
                  <c:v>328184</c:v>
                </c:pt>
                <c:pt idx="1">
                  <c:v>347923</c:v>
                </c:pt>
                <c:pt idx="2">
                  <c:v>370042</c:v>
                </c:pt>
                <c:pt idx="3">
                  <c:v>392782</c:v>
                </c:pt>
                <c:pt idx="4">
                  <c:v>416642</c:v>
                </c:pt>
                <c:pt idx="5">
                  <c:v>430983</c:v>
                </c:pt>
                <c:pt idx="6">
                  <c:v>458873</c:v>
                </c:pt>
                <c:pt idx="7">
                  <c:v>491033</c:v>
                </c:pt>
                <c:pt idx="8">
                  <c:v>498031</c:v>
                </c:pt>
                <c:pt idx="9">
                  <c:v>504831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8-43CA-9AD6-6D108E483ACF}"/>
            </c:ext>
          </c:extLst>
        </c:ser>
        <c:ser>
          <c:idx val="1"/>
          <c:order val="1"/>
          <c:tx>
            <c:strRef>
              <c:f>'Figure A'!$A$5</c:f>
              <c:strCache>
                <c:ptCount val="1"/>
                <c:pt idx="0">
                  <c:v>Other Jobs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A'!$B$3:$K$3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A'!$B$5:$K$5</c:f>
              <c:numCache>
                <c:formatCode>_-* #,##0_-;\-* #,##0_-;_-* "-"??_-;_-@_-</c:formatCode>
                <c:ptCount val="10"/>
                <c:pt idx="0">
                  <c:v>39887</c:v>
                </c:pt>
                <c:pt idx="1">
                  <c:v>39682</c:v>
                </c:pt>
                <c:pt idx="2">
                  <c:v>40137</c:v>
                </c:pt>
                <c:pt idx="3">
                  <c:v>41718</c:v>
                </c:pt>
                <c:pt idx="4">
                  <c:v>42666</c:v>
                </c:pt>
                <c:pt idx="5">
                  <c:v>40070</c:v>
                </c:pt>
                <c:pt idx="6">
                  <c:v>40420</c:v>
                </c:pt>
                <c:pt idx="7">
                  <c:v>45998</c:v>
                </c:pt>
                <c:pt idx="8">
                  <c:v>41702</c:v>
                </c:pt>
                <c:pt idx="9">
                  <c:v>41932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8-43CA-9AD6-6D108E48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11584"/>
        <c:axId val="474916832"/>
      </c:barChart>
      <c:catAx>
        <c:axId val="4749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6832"/>
        <c:crosses val="autoZero"/>
        <c:auto val="1"/>
        <c:lblAlgn val="ctr"/>
        <c:lblOffset val="100"/>
        <c:noMultiLvlLbl val="0"/>
      </c:catAx>
      <c:valAx>
        <c:axId val="4749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Irish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'1.4'!$A$18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'1.4'!$B$17:$K$17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'1.4'!$B$18:$K$18</c:f>
              <c:numCache>
                <c:formatCode>0.0%</c:formatCode>
                <c:ptCount val="10"/>
                <c:pt idx="0">
                  <c:v>0.68198832589957981</c:v>
                </c:pt>
                <c:pt idx="1">
                  <c:v>0.67784641331697049</c:v>
                </c:pt>
                <c:pt idx="2">
                  <c:v>0.67867489201003595</c:v>
                </c:pt>
                <c:pt idx="3">
                  <c:v>0.68350445742391641</c:v>
                </c:pt>
                <c:pt idx="4">
                  <c:v>0.67130440898088839</c:v>
                </c:pt>
                <c:pt idx="5">
                  <c:v>0.67271633237822348</c:v>
                </c:pt>
                <c:pt idx="6">
                  <c:v>0.66881383659982996</c:v>
                </c:pt>
                <c:pt idx="7">
                  <c:v>0.65791015276780207</c:v>
                </c:pt>
                <c:pt idx="8">
                  <c:v>0.65852919104016217</c:v>
                </c:pt>
                <c:pt idx="9">
                  <c:v>0.65756273934257337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A-44AB-95F3-F8E1FBDD4B59}"/>
            </c:ext>
          </c:extLst>
        </c:ser>
        <c:ser>
          <c:idx val="1"/>
          <c:order val="1"/>
          <c:tx>
            <c:strRef>
              <c:f>'1.4'!$A$19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'1.4'!$B$17:$K$17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'1.4'!$B$19:$K$19</c:f>
              <c:numCache>
                <c:formatCode>0.0%</c:formatCode>
                <c:ptCount val="10"/>
                <c:pt idx="0">
                  <c:v>0.31801167410042019</c:v>
                </c:pt>
                <c:pt idx="1">
                  <c:v>0.32215358668302951</c:v>
                </c:pt>
                <c:pt idx="2">
                  <c:v>0.32132510798996405</c:v>
                </c:pt>
                <c:pt idx="3">
                  <c:v>0.31649554257608359</c:v>
                </c:pt>
                <c:pt idx="4">
                  <c:v>0.32869559101911167</c:v>
                </c:pt>
                <c:pt idx="5">
                  <c:v>0.32728366762177652</c:v>
                </c:pt>
                <c:pt idx="6">
                  <c:v>0.33118616340017004</c:v>
                </c:pt>
                <c:pt idx="7">
                  <c:v>0.34208984723219787</c:v>
                </c:pt>
                <c:pt idx="8">
                  <c:v>0.34147080895983778</c:v>
                </c:pt>
                <c:pt idx="9">
                  <c:v>0.34243726065742669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A-44AB-95F3-F8E1FBDD4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262880"/>
        <c:axId val="374263208"/>
      </c:barChart>
      <c:catAx>
        <c:axId val="3742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3208"/>
        <c:crosses val="autoZero"/>
        <c:auto val="1"/>
        <c:lblAlgn val="ctr"/>
        <c:lblOffset val="100"/>
        <c:noMultiLvlLbl val="0"/>
      </c:catAx>
      <c:valAx>
        <c:axId val="37426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2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'1.5'!$A$17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'1.5'!$B$17:$K$17</c:f>
              <c:numCache>
                <c:formatCode>0.0%</c:formatCode>
                <c:ptCount val="10"/>
                <c:pt idx="0">
                  <c:v>0.68042544605540023</c:v>
                </c:pt>
                <c:pt idx="1">
                  <c:v>0.6893741075678248</c:v>
                </c:pt>
                <c:pt idx="2">
                  <c:v>0.69735672087216027</c:v>
                </c:pt>
                <c:pt idx="3">
                  <c:v>0.70596097605556574</c:v>
                </c:pt>
                <c:pt idx="4">
                  <c:v>0.70450318494828745</c:v>
                </c:pt>
                <c:pt idx="5">
                  <c:v>0.7102729301948052</c:v>
                </c:pt>
                <c:pt idx="6">
                  <c:v>0.71222089733698069</c:v>
                </c:pt>
                <c:pt idx="7">
                  <c:v>0.71137175349095083</c:v>
                </c:pt>
                <c:pt idx="8">
                  <c:v>0.70452033527289304</c:v>
                </c:pt>
                <c:pt idx="9">
                  <c:v>0.69933692322134133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8-4F4D-837E-AB5BC15C4889}"/>
            </c:ext>
          </c:extLst>
        </c:ser>
        <c:ser>
          <c:idx val="1"/>
          <c:order val="1"/>
          <c:tx>
            <c:strRef>
              <c:f>'1.5'!$A$18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'1.5'!$B$18:$K$18</c:f>
              <c:numCache>
                <c:formatCode>0.0%</c:formatCode>
                <c:ptCount val="10"/>
                <c:pt idx="0">
                  <c:v>0.31957455394459977</c:v>
                </c:pt>
                <c:pt idx="1">
                  <c:v>0.31062589243217514</c:v>
                </c:pt>
                <c:pt idx="2">
                  <c:v>0.30264327912783967</c:v>
                </c:pt>
                <c:pt idx="3">
                  <c:v>0.29403902394443426</c:v>
                </c:pt>
                <c:pt idx="4">
                  <c:v>0.2954968150517126</c:v>
                </c:pt>
                <c:pt idx="5">
                  <c:v>0.2897270698051948</c:v>
                </c:pt>
                <c:pt idx="6">
                  <c:v>0.28777910266301931</c:v>
                </c:pt>
                <c:pt idx="7">
                  <c:v>0.28862824650904917</c:v>
                </c:pt>
                <c:pt idx="8">
                  <c:v>0.29547966472710696</c:v>
                </c:pt>
                <c:pt idx="9">
                  <c:v>0.30066307677865867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8-4F4D-837E-AB5BC15C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031872"/>
        <c:axId val="288033408"/>
      </c:barChart>
      <c:catAx>
        <c:axId val="2880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3408"/>
        <c:crosses val="autoZero"/>
        <c:auto val="1"/>
        <c:lblAlgn val="ctr"/>
        <c:lblOffset val="100"/>
        <c:noMultiLvlLbl val="0"/>
      </c:catAx>
      <c:valAx>
        <c:axId val="288033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'1.5'!$A$14</c:f>
              <c:strCache>
                <c:ptCount val="1"/>
                <c:pt idx="0">
                  <c:v>Foreign Owned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'1.5'!$B$14:$K$14</c:f>
              <c:numCache>
                <c:formatCode>0.0%</c:formatCode>
                <c:ptCount val="10"/>
                <c:pt idx="0">
                  <c:v>0.49788820138111628</c:v>
                </c:pt>
                <c:pt idx="1">
                  <c:v>0.49723113536163049</c:v>
                </c:pt>
                <c:pt idx="2">
                  <c:v>0.49015311971707831</c:v>
                </c:pt>
                <c:pt idx="3">
                  <c:v>0.48935740204859673</c:v>
                </c:pt>
                <c:pt idx="4">
                  <c:v>0.49505164364780929</c:v>
                </c:pt>
                <c:pt idx="5">
                  <c:v>0.49804372645523232</c:v>
                </c:pt>
                <c:pt idx="6">
                  <c:v>0.49275971561273052</c:v>
                </c:pt>
                <c:pt idx="7">
                  <c:v>0.50009676420498528</c:v>
                </c:pt>
                <c:pt idx="8">
                  <c:v>0.50094160539954202</c:v>
                </c:pt>
                <c:pt idx="9">
                  <c:v>0.49972824981790887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1-47E3-888B-FEB16253DEE7}"/>
            </c:ext>
          </c:extLst>
        </c:ser>
        <c:ser>
          <c:idx val="1"/>
          <c:order val="1"/>
          <c:tx>
            <c:strRef>
              <c:f>'1.5'!$A$15</c:f>
              <c:strCache>
                <c:ptCount val="1"/>
                <c:pt idx="0">
                  <c:v>Irish Owned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'1.5'!$B$3:$K$3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'1.5'!$B$15:$K$15</c:f>
              <c:numCache>
                <c:formatCode>0.0%</c:formatCode>
                <c:ptCount val="10"/>
                <c:pt idx="0">
                  <c:v>0.50211179861888366</c:v>
                </c:pt>
                <c:pt idx="1">
                  <c:v>0.50276886463836945</c:v>
                </c:pt>
                <c:pt idx="2">
                  <c:v>0.50984688028292169</c:v>
                </c:pt>
                <c:pt idx="3">
                  <c:v>0.51064259795140321</c:v>
                </c:pt>
                <c:pt idx="4">
                  <c:v>0.50494835635219071</c:v>
                </c:pt>
                <c:pt idx="5">
                  <c:v>0.50195627354476768</c:v>
                </c:pt>
                <c:pt idx="6">
                  <c:v>0.50724028438726954</c:v>
                </c:pt>
                <c:pt idx="7">
                  <c:v>0.49990323579501472</c:v>
                </c:pt>
                <c:pt idx="8">
                  <c:v>0.49905839460045798</c:v>
                </c:pt>
                <c:pt idx="9">
                  <c:v>0.50027175018209113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1-47E3-888B-FEB16253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5980784"/>
        <c:axId val="735926336"/>
      </c:barChart>
      <c:catAx>
        <c:axId val="7359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26336"/>
        <c:crosses val="autoZero"/>
        <c:auto val="1"/>
        <c:lblAlgn val="ctr"/>
        <c:lblOffset val="100"/>
        <c:noMultiLvlLbl val="0"/>
      </c:catAx>
      <c:valAx>
        <c:axId val="73592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9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'1.6'!$A$4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'1.6'!$B$4:$K$4</c:f>
              <c:numCache>
                <c:formatCode>#,##0</c:formatCode>
                <c:ptCount val="10"/>
                <c:pt idx="0">
                  <c:v>22323</c:v>
                </c:pt>
                <c:pt idx="1">
                  <c:v>22078</c:v>
                </c:pt>
                <c:pt idx="2">
                  <c:v>23096</c:v>
                </c:pt>
                <c:pt idx="3">
                  <c:v>23567</c:v>
                </c:pt>
                <c:pt idx="4">
                  <c:v>23594</c:v>
                </c:pt>
                <c:pt idx="5">
                  <c:v>22501</c:v>
                </c:pt>
                <c:pt idx="6">
                  <c:v>22252</c:v>
                </c:pt>
                <c:pt idx="7">
                  <c:v>25277</c:v>
                </c:pt>
                <c:pt idx="8">
                  <c:v>21223</c:v>
                </c:pt>
                <c:pt idx="9">
                  <c:v>21045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2-4E75-AA5B-A7FC86B14ED7}"/>
            </c:ext>
          </c:extLst>
        </c:ser>
        <c:ser>
          <c:idx val="1"/>
          <c:order val="1"/>
          <c:tx>
            <c:strRef>
              <c:f>'1.6'!$A$5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'1.6'!$B$3:$K$3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'1.6'!$B$5:$K$5</c:f>
              <c:numCache>
                <c:formatCode>#,##0</c:formatCode>
                <c:ptCount val="10"/>
                <c:pt idx="0">
                  <c:v>17564</c:v>
                </c:pt>
                <c:pt idx="1">
                  <c:v>17604</c:v>
                </c:pt>
                <c:pt idx="2">
                  <c:v>17041</c:v>
                </c:pt>
                <c:pt idx="3">
                  <c:v>18151</c:v>
                </c:pt>
                <c:pt idx="4">
                  <c:v>19072</c:v>
                </c:pt>
                <c:pt idx="5">
                  <c:v>17569</c:v>
                </c:pt>
                <c:pt idx="6">
                  <c:v>18168</c:v>
                </c:pt>
                <c:pt idx="7">
                  <c:v>20721</c:v>
                </c:pt>
                <c:pt idx="8">
                  <c:v>20479</c:v>
                </c:pt>
                <c:pt idx="9">
                  <c:v>20887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2-4E75-AA5B-A7FC86B14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060544"/>
        <c:axId val="288062080"/>
      </c:barChart>
      <c:catAx>
        <c:axId val="288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2080"/>
        <c:crosses val="autoZero"/>
        <c:auto val="1"/>
        <c:lblAlgn val="ctr"/>
        <c:lblOffset val="100"/>
        <c:noMultiLvlLbl val="0"/>
      </c:catAx>
      <c:valAx>
        <c:axId val="2880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0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'1.7'!$A$4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'1.7'!$B$3:$K$3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'1.7'!$B$4:$K$4</c:f>
              <c:numCache>
                <c:formatCode>#,##0</c:formatCode>
                <c:ptCount val="10"/>
                <c:pt idx="0">
                  <c:v>36875</c:v>
                </c:pt>
                <c:pt idx="1">
                  <c:v>36567</c:v>
                </c:pt>
                <c:pt idx="2">
                  <c:v>40139</c:v>
                </c:pt>
                <c:pt idx="3">
                  <c:v>39302</c:v>
                </c:pt>
                <c:pt idx="4">
                  <c:v>42698</c:v>
                </c:pt>
                <c:pt idx="5">
                  <c:v>40677</c:v>
                </c:pt>
                <c:pt idx="6">
                  <c:v>53001</c:v>
                </c:pt>
                <c:pt idx="7">
                  <c:v>55766</c:v>
                </c:pt>
                <c:pt idx="8">
                  <c:v>40049</c:v>
                </c:pt>
                <c:pt idx="9">
                  <c:v>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4-4EAB-9D99-9414B345D4D0}"/>
            </c:ext>
          </c:extLst>
        </c:ser>
        <c:ser>
          <c:idx val="1"/>
          <c:order val="1"/>
          <c:tx>
            <c:strRef>
              <c:f>'1.7'!$A$5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'1.7'!$B$3:$K$3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'1.7'!$B$5:$K$5</c:f>
              <c:numCache>
                <c:formatCode>#,##0</c:formatCode>
                <c:ptCount val="10"/>
                <c:pt idx="0">
                  <c:v>-15093</c:v>
                </c:pt>
                <c:pt idx="1">
                  <c:v>-16828</c:v>
                </c:pt>
                <c:pt idx="2">
                  <c:v>-18020</c:v>
                </c:pt>
                <c:pt idx="3">
                  <c:v>-16562</c:v>
                </c:pt>
                <c:pt idx="4">
                  <c:v>-18838</c:v>
                </c:pt>
                <c:pt idx="5">
                  <c:v>-26336</c:v>
                </c:pt>
                <c:pt idx="6">
                  <c:v>-25111</c:v>
                </c:pt>
                <c:pt idx="7">
                  <c:v>-23606</c:v>
                </c:pt>
                <c:pt idx="8">
                  <c:v>-33051</c:v>
                </c:pt>
                <c:pt idx="9">
                  <c:v>-22922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356608"/>
        <c:axId val="288428032"/>
      </c:barChart>
      <c:lineChart>
        <c:grouping val="standard"/>
        <c:varyColors val="0"/>
        <c:ser>
          <c:idx val="2"/>
          <c:order val="2"/>
          <c:tx>
            <c:strRef>
              <c:f>'1.7'!$A$6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'1.7'!$B$3:$K$3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'1.7'!$B$6:$K$6</c:f>
              <c:numCache>
                <c:formatCode>#,##0</c:formatCode>
                <c:ptCount val="10"/>
                <c:pt idx="0">
                  <c:v>21782</c:v>
                </c:pt>
                <c:pt idx="1">
                  <c:v>19739</c:v>
                </c:pt>
                <c:pt idx="2">
                  <c:v>22119</c:v>
                </c:pt>
                <c:pt idx="3">
                  <c:v>22740</c:v>
                </c:pt>
                <c:pt idx="4">
                  <c:v>23860</c:v>
                </c:pt>
                <c:pt idx="5">
                  <c:v>14341</c:v>
                </c:pt>
                <c:pt idx="6">
                  <c:v>27890</c:v>
                </c:pt>
                <c:pt idx="7">
                  <c:v>32160</c:v>
                </c:pt>
                <c:pt idx="8">
                  <c:v>6998</c:v>
                </c:pt>
                <c:pt idx="9">
                  <c:v>6800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4-4EAB-9D99-9414B345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56608"/>
        <c:axId val="288428032"/>
      </c:lineChart>
      <c:catAx>
        <c:axId val="2883566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solidFill>
            <a:srgbClr val="FFFFFF">
              <a:alpha val="0"/>
            </a:srgbClr>
          </a:solidFill>
          <a:ln w="9525" cap="flat" cmpd="sng" algn="ctr">
            <a:solidFill>
              <a:srgbClr val="CC006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28032"/>
        <c:crosses val="autoZero"/>
        <c:auto val="1"/>
        <c:lblAlgn val="ctr"/>
        <c:lblOffset val="100"/>
        <c:noMultiLvlLbl val="0"/>
      </c:catAx>
      <c:valAx>
        <c:axId val="288428032"/>
        <c:scaling>
          <c:orientation val="minMax"/>
          <c:min val="-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3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'1.8'!$A$4</c:f>
              <c:strCache>
                <c:ptCount val="1"/>
                <c:pt idx="0">
                  <c:v>PFT Gains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'1.8'!$B$3:$K$3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'1.8'!$B$4:$K$4</c:f>
              <c:numCache>
                <c:formatCode>#,##0</c:formatCode>
                <c:ptCount val="10"/>
                <c:pt idx="0">
                  <c:v>15927</c:v>
                </c:pt>
                <c:pt idx="1">
                  <c:v>14652</c:v>
                </c:pt>
                <c:pt idx="2">
                  <c:v>16143</c:v>
                </c:pt>
                <c:pt idx="3">
                  <c:v>14525</c:v>
                </c:pt>
                <c:pt idx="4">
                  <c:v>16836</c:v>
                </c:pt>
                <c:pt idx="5">
                  <c:v>18005</c:v>
                </c:pt>
                <c:pt idx="6">
                  <c:v>20244</c:v>
                </c:pt>
                <c:pt idx="7">
                  <c:v>20185</c:v>
                </c:pt>
                <c:pt idx="8">
                  <c:v>17132</c:v>
                </c:pt>
                <c:pt idx="9">
                  <c:v>11923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9DB-B9BE-CD81199D49D6}"/>
            </c:ext>
          </c:extLst>
        </c:ser>
        <c:ser>
          <c:idx val="1"/>
          <c:order val="1"/>
          <c:tx>
            <c:strRef>
              <c:f>'1.8'!$A$5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'1.8'!$B$3:$K$3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'1.8'!$B$5:$K$5</c:f>
              <c:numCache>
                <c:formatCode>#,##0</c:formatCode>
                <c:ptCount val="10"/>
                <c:pt idx="0">
                  <c:v>-6519</c:v>
                </c:pt>
                <c:pt idx="1">
                  <c:v>-8247</c:v>
                </c:pt>
                <c:pt idx="2">
                  <c:v>-7358</c:v>
                </c:pt>
                <c:pt idx="3">
                  <c:v>-6519</c:v>
                </c:pt>
                <c:pt idx="4">
                  <c:v>-8857</c:v>
                </c:pt>
                <c:pt idx="5">
                  <c:v>-14134</c:v>
                </c:pt>
                <c:pt idx="6">
                  <c:v>-8918</c:v>
                </c:pt>
                <c:pt idx="7">
                  <c:v>-9700</c:v>
                </c:pt>
                <c:pt idx="8">
                  <c:v>-12234</c:v>
                </c:pt>
                <c:pt idx="9">
                  <c:v>-7360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473472"/>
        <c:axId val="288475008"/>
      </c:barChart>
      <c:lineChart>
        <c:grouping val="standard"/>
        <c:varyColors val="0"/>
        <c:ser>
          <c:idx val="2"/>
          <c:order val="2"/>
          <c:tx>
            <c:strRef>
              <c:f>'1.8'!$A$6</c:f>
              <c:strCache>
                <c:ptCount val="1"/>
                <c:pt idx="0">
                  <c:v>PFT Net change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'1.8'!$B$3:$K$3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'1.8'!$B$6:$K$6</c:f>
              <c:numCache>
                <c:formatCode>#,##0</c:formatCode>
                <c:ptCount val="10"/>
                <c:pt idx="0">
                  <c:v>9408</c:v>
                </c:pt>
                <c:pt idx="1">
                  <c:v>6405</c:v>
                </c:pt>
                <c:pt idx="2">
                  <c:v>8785</c:v>
                </c:pt>
                <c:pt idx="3">
                  <c:v>8006</c:v>
                </c:pt>
                <c:pt idx="4">
                  <c:v>7979</c:v>
                </c:pt>
                <c:pt idx="5">
                  <c:v>3871</c:v>
                </c:pt>
                <c:pt idx="6">
                  <c:v>11326</c:v>
                </c:pt>
                <c:pt idx="7">
                  <c:v>10485</c:v>
                </c:pt>
                <c:pt idx="8">
                  <c:v>4898</c:v>
                </c:pt>
                <c:pt idx="9">
                  <c:v>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1-49DB-B9BE-CD81199D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73472"/>
        <c:axId val="288475008"/>
      </c:lineChart>
      <c:catAx>
        <c:axId val="28847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5008"/>
        <c:crosses val="autoZero"/>
        <c:auto val="1"/>
        <c:lblAlgn val="ctr"/>
        <c:lblOffset val="100"/>
        <c:noMultiLvlLbl val="0"/>
      </c:catAx>
      <c:valAx>
        <c:axId val="288475008"/>
        <c:scaling>
          <c:orientation val="minMax"/>
          <c:max val="20000"/>
          <c:min val="-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4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'1.9'!$A$4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'1.9'!$B$3:$K$3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'1.9'!$B$4:$K$4</c:f>
              <c:numCache>
                <c:formatCode>_-* #,##0_-;\-* #,##0_-;_-* "-"??_-;_-@_-</c:formatCode>
                <c:ptCount val="10"/>
                <c:pt idx="0">
                  <c:v>20948</c:v>
                </c:pt>
                <c:pt idx="1">
                  <c:v>21915</c:v>
                </c:pt>
                <c:pt idx="2">
                  <c:v>23996</c:v>
                </c:pt>
                <c:pt idx="3">
                  <c:v>24777</c:v>
                </c:pt>
                <c:pt idx="4">
                  <c:v>25862</c:v>
                </c:pt>
                <c:pt idx="5">
                  <c:v>22672</c:v>
                </c:pt>
                <c:pt idx="6">
                  <c:v>32757</c:v>
                </c:pt>
                <c:pt idx="7">
                  <c:v>35581</c:v>
                </c:pt>
                <c:pt idx="8">
                  <c:v>22917</c:v>
                </c:pt>
                <c:pt idx="9">
                  <c:v>17799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2-4D39-8D77-A83B74631938}"/>
            </c:ext>
          </c:extLst>
        </c:ser>
        <c:ser>
          <c:idx val="1"/>
          <c:order val="1"/>
          <c:tx>
            <c:strRef>
              <c:f>'1.9'!$A$5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'1.9'!$B$3:$K$3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'1.9'!$B$5:$K$5</c:f>
              <c:numCache>
                <c:formatCode>_-* #,##0_-;\-* #,##0_-;_-* "-"??_-;_-@_-</c:formatCode>
                <c:ptCount val="10"/>
                <c:pt idx="0">
                  <c:v>-8574</c:v>
                </c:pt>
                <c:pt idx="1">
                  <c:v>-8581</c:v>
                </c:pt>
                <c:pt idx="2">
                  <c:v>-10662</c:v>
                </c:pt>
                <c:pt idx="3">
                  <c:v>-10043</c:v>
                </c:pt>
                <c:pt idx="4">
                  <c:v>-9981</c:v>
                </c:pt>
                <c:pt idx="5">
                  <c:v>-12202</c:v>
                </c:pt>
                <c:pt idx="6">
                  <c:v>-16193</c:v>
                </c:pt>
                <c:pt idx="7">
                  <c:v>-13906</c:v>
                </c:pt>
                <c:pt idx="8">
                  <c:v>-20817</c:v>
                </c:pt>
                <c:pt idx="9">
                  <c:v>-15562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474432"/>
        <c:axId val="289475968"/>
      </c:barChart>
      <c:lineChart>
        <c:grouping val="standard"/>
        <c:varyColors val="0"/>
        <c:ser>
          <c:idx val="2"/>
          <c:order val="2"/>
          <c:tx>
            <c:strRef>
              <c:f>'1.9'!$A$6</c:f>
              <c:strCache>
                <c:ptCount val="1"/>
                <c:pt idx="0">
                  <c:v>PFT net change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'1.9'!$B$3:$K$3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'1.9'!$B$6:$K$6</c:f>
              <c:numCache>
                <c:formatCode>_-* #,##0_-;\-* #,##0_-;_-* "-"??_-;_-@_-</c:formatCode>
                <c:ptCount val="10"/>
                <c:pt idx="0">
                  <c:v>12374</c:v>
                </c:pt>
                <c:pt idx="1">
                  <c:v>13334</c:v>
                </c:pt>
                <c:pt idx="2">
                  <c:v>13334</c:v>
                </c:pt>
                <c:pt idx="3">
                  <c:v>14734</c:v>
                </c:pt>
                <c:pt idx="4">
                  <c:v>15881</c:v>
                </c:pt>
                <c:pt idx="5">
                  <c:v>10470</c:v>
                </c:pt>
                <c:pt idx="6">
                  <c:v>16564</c:v>
                </c:pt>
                <c:pt idx="7">
                  <c:v>21675</c:v>
                </c:pt>
                <c:pt idx="8">
                  <c:v>2100</c:v>
                </c:pt>
                <c:pt idx="9">
                  <c:v>2237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92-4D39-8D77-A83B74631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474432"/>
        <c:axId val="289475968"/>
      </c:lineChart>
      <c:catAx>
        <c:axId val="2894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5968"/>
        <c:crosses val="autoZero"/>
        <c:auto val="1"/>
        <c:lblAlgn val="ctr"/>
        <c:lblOffset val="100"/>
        <c:noMultiLvlLbl val="0"/>
      </c:catAx>
      <c:valAx>
        <c:axId val="2894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7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0-4FBB-B5BF-805A9FF3EB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0.36070009506862005</c:v>
                </c:pt>
                <c:pt idx="1">
                  <c:v>0.36410355164792207</c:v>
                </c:pt>
                <c:pt idx="2">
                  <c:v>0.37142810816069527</c:v>
                </c:pt>
                <c:pt idx="3">
                  <c:v>0.37255780560208973</c:v>
                </c:pt>
                <c:pt idx="4">
                  <c:v>0.37981768520696424</c:v>
                </c:pt>
                <c:pt idx="5">
                  <c:v>0.38488061014007513</c:v>
                </c:pt>
                <c:pt idx="6">
                  <c:v>0.39269906924138054</c:v>
                </c:pt>
                <c:pt idx="7">
                  <c:v>0.40098119678310828</c:v>
                </c:pt>
                <c:pt idx="8">
                  <c:v>0.39844106089781561</c:v>
                </c:pt>
                <c:pt idx="9">
                  <c:v>0.39717251912026003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0-4FBB-B5BF-805A9FF3EBEB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0.44161202252394999</c:v>
                </c:pt>
                <c:pt idx="1">
                  <c:v>0.43894194979923717</c:v>
                </c:pt>
                <c:pt idx="2">
                  <c:v>0.42832164997486771</c:v>
                </c:pt>
                <c:pt idx="3">
                  <c:v>0.42540645956281092</c:v>
                </c:pt>
                <c:pt idx="4">
                  <c:v>0.41954963733853046</c:v>
                </c:pt>
                <c:pt idx="5">
                  <c:v>0.4196221196659729</c:v>
                </c:pt>
                <c:pt idx="6">
                  <c:v>0.41484680946579988</c:v>
                </c:pt>
                <c:pt idx="7">
                  <c:v>0.40784020625904982</c:v>
                </c:pt>
                <c:pt idx="8">
                  <c:v>0.40782200304800303</c:v>
                </c:pt>
                <c:pt idx="9">
                  <c:v>0.40730858445697671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60-4FBB-B5BF-805A9FF3EBEB}"/>
            </c:ext>
          </c:extLst>
        </c:ser>
        <c:ser>
          <c:idx val="2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'2.1'!$B$10:$K$10</c:f>
              <c:numCache>
                <c:formatCode>0.0%</c:formatCode>
                <c:ptCount val="10"/>
                <c:pt idx="0">
                  <c:v>0.19768788240742999</c:v>
                </c:pt>
                <c:pt idx="1">
                  <c:v>0.19695449855284072</c:v>
                </c:pt>
                <c:pt idx="2">
                  <c:v>0.20025024186443702</c:v>
                </c:pt>
                <c:pt idx="3">
                  <c:v>0.20203573483509937</c:v>
                </c:pt>
                <c:pt idx="4">
                  <c:v>0.2006326774545053</c:v>
                </c:pt>
                <c:pt idx="5">
                  <c:v>0.19549727019395197</c:v>
                </c:pt>
                <c:pt idx="6">
                  <c:v>0.19245412129281958</c:v>
                </c:pt>
                <c:pt idx="7">
                  <c:v>0.19117859695784195</c:v>
                </c:pt>
                <c:pt idx="8">
                  <c:v>0.19373693605418138</c:v>
                </c:pt>
                <c:pt idx="9">
                  <c:v>0.19551889642276327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60-4FBB-B5BF-805A9FF3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634295"/>
        <c:axId val="505624783"/>
      </c:barChart>
      <c:catAx>
        <c:axId val="505634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24783"/>
        <c:crosses val="autoZero"/>
        <c:auto val="1"/>
        <c:lblAlgn val="ctr"/>
        <c:lblOffset val="100"/>
        <c:noMultiLvlLbl val="0"/>
      </c:catAx>
      <c:valAx>
        <c:axId val="50562478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34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'2.1'!$B$4:$K$4</c:f>
              <c:numCache>
                <c:formatCode>_-* #,##0_-;\-* #,##0_-;_-* "-"??_-;_-@_-</c:formatCode>
                <c:ptCount val="10"/>
                <c:pt idx="0">
                  <c:v>118376</c:v>
                </c:pt>
                <c:pt idx="1">
                  <c:v>126680</c:v>
                </c:pt>
                <c:pt idx="2">
                  <c:v>137444</c:v>
                </c:pt>
                <c:pt idx="3">
                  <c:v>146334</c:v>
                </c:pt>
                <c:pt idx="4">
                  <c:v>158248</c:v>
                </c:pt>
                <c:pt idx="5">
                  <c:v>165877</c:v>
                </c:pt>
                <c:pt idx="6">
                  <c:v>180199</c:v>
                </c:pt>
                <c:pt idx="7">
                  <c:v>196895</c:v>
                </c:pt>
                <c:pt idx="8">
                  <c:v>198436</c:v>
                </c:pt>
                <c:pt idx="9">
                  <c:v>200505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E-4888-B50A-5A2B2A2D55DC}"/>
            </c:ext>
          </c:extLst>
        </c:ser>
        <c:ser>
          <c:idx val="1"/>
          <c:order val="1"/>
          <c:tx>
            <c:strRef>
              <c:f>'2.1'!$A$5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'2.1'!$B$5:$K$5</c:f>
              <c:numCache>
                <c:formatCode>_-* #,##0_-;\-* #,##0_-;_-* "-"??_-;_-@_-</c:formatCode>
                <c:ptCount val="10"/>
                <c:pt idx="0">
                  <c:v>144930</c:v>
                </c:pt>
                <c:pt idx="1">
                  <c:v>152718</c:v>
                </c:pt>
                <c:pt idx="2">
                  <c:v>158497</c:v>
                </c:pt>
                <c:pt idx="3">
                  <c:v>167092</c:v>
                </c:pt>
                <c:pt idx="4">
                  <c:v>174802</c:v>
                </c:pt>
                <c:pt idx="5">
                  <c:v>180850</c:v>
                </c:pt>
                <c:pt idx="6">
                  <c:v>190362</c:v>
                </c:pt>
                <c:pt idx="7">
                  <c:v>200263</c:v>
                </c:pt>
                <c:pt idx="8">
                  <c:v>203108</c:v>
                </c:pt>
                <c:pt idx="9">
                  <c:v>205622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E-4888-B50A-5A2B2A2D55DC}"/>
            </c:ext>
          </c:extLst>
        </c:ser>
        <c:ser>
          <c:idx val="2"/>
          <c:order val="2"/>
          <c:tx>
            <c:strRef>
              <c:f>'2.1'!$A$6</c:f>
              <c:strCache>
                <c:ptCount val="1"/>
                <c:pt idx="0">
                  <c:v>BMW area (Border, Midlands, and 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'2.1'!$B$6:$K$6</c:f>
              <c:numCache>
                <c:formatCode>_-* #,##0_-;\-* #,##0_-;_-* "-"??_-;_-@_-</c:formatCode>
                <c:ptCount val="10"/>
                <c:pt idx="0">
                  <c:v>64878</c:v>
                </c:pt>
                <c:pt idx="1">
                  <c:v>68525</c:v>
                </c:pt>
                <c:pt idx="2">
                  <c:v>74101</c:v>
                </c:pt>
                <c:pt idx="3">
                  <c:v>79356</c:v>
                </c:pt>
                <c:pt idx="4">
                  <c:v>83592</c:v>
                </c:pt>
                <c:pt idx="5">
                  <c:v>84256</c:v>
                </c:pt>
                <c:pt idx="6">
                  <c:v>88312</c:v>
                </c:pt>
                <c:pt idx="7">
                  <c:v>93875</c:v>
                </c:pt>
                <c:pt idx="8">
                  <c:v>96487</c:v>
                </c:pt>
                <c:pt idx="9">
                  <c:v>98704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E-4888-B50A-5A2B2A2D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'2.1'!$A$12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'2.1'!$B$12:$K$12</c:f>
              <c:numCache>
                <c:formatCode>0.0%</c:formatCode>
                <c:ptCount val="10"/>
                <c:pt idx="0">
                  <c:v>0.36070009506862005</c:v>
                </c:pt>
                <c:pt idx="1">
                  <c:v>0.36410355164792207</c:v>
                </c:pt>
                <c:pt idx="2">
                  <c:v>0.37142810816069527</c:v>
                </c:pt>
                <c:pt idx="3">
                  <c:v>0.37255780560208973</c:v>
                </c:pt>
                <c:pt idx="4">
                  <c:v>0.37981768520696424</c:v>
                </c:pt>
                <c:pt idx="5">
                  <c:v>0.38488061014007513</c:v>
                </c:pt>
                <c:pt idx="6">
                  <c:v>0.39269906924138054</c:v>
                </c:pt>
                <c:pt idx="7">
                  <c:v>0.40098119678310828</c:v>
                </c:pt>
                <c:pt idx="8">
                  <c:v>0.39844106089781561</c:v>
                </c:pt>
                <c:pt idx="9">
                  <c:v>0.39717251912026003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8-4C85-937E-918E60032EE1}"/>
            </c:ext>
          </c:extLst>
        </c:ser>
        <c:ser>
          <c:idx val="1"/>
          <c:order val="1"/>
          <c:tx>
            <c:strRef>
              <c:f>'2.1'!$A$11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'2.1'!$B$11:$K$11</c:f>
              <c:numCache>
                <c:formatCode>0.0%</c:formatCode>
                <c:ptCount val="10"/>
                <c:pt idx="0">
                  <c:v>0.44161202252394999</c:v>
                </c:pt>
                <c:pt idx="1">
                  <c:v>0.43894194979923717</c:v>
                </c:pt>
                <c:pt idx="2">
                  <c:v>0.42832164997486771</c:v>
                </c:pt>
                <c:pt idx="3">
                  <c:v>0.42540645956281092</c:v>
                </c:pt>
                <c:pt idx="4">
                  <c:v>0.41954963733853046</c:v>
                </c:pt>
                <c:pt idx="5">
                  <c:v>0.4196221196659729</c:v>
                </c:pt>
                <c:pt idx="6">
                  <c:v>0.41484680946579988</c:v>
                </c:pt>
                <c:pt idx="7">
                  <c:v>0.40784020625904982</c:v>
                </c:pt>
                <c:pt idx="8">
                  <c:v>0.40782200304800303</c:v>
                </c:pt>
                <c:pt idx="9">
                  <c:v>0.40730858445697671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8-4C85-937E-918E60032EE1}"/>
            </c:ext>
          </c:extLst>
        </c:ser>
        <c:ser>
          <c:idx val="0"/>
          <c:order val="2"/>
          <c:tx>
            <c:strRef>
              <c:f>'2.1'!$A$10</c:f>
              <c:strCache>
                <c:ptCount val="1"/>
                <c:pt idx="0">
                  <c:v>BMW 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'2.1'!$B$9:$K$9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'2.1'!$B$10:$K$10</c:f>
              <c:numCache>
                <c:formatCode>0.0%</c:formatCode>
                <c:ptCount val="10"/>
                <c:pt idx="0">
                  <c:v>0.19768788240742999</c:v>
                </c:pt>
                <c:pt idx="1">
                  <c:v>0.19695449855284072</c:v>
                </c:pt>
                <c:pt idx="2">
                  <c:v>0.20025024186443702</c:v>
                </c:pt>
                <c:pt idx="3">
                  <c:v>0.20203573483509937</c:v>
                </c:pt>
                <c:pt idx="4">
                  <c:v>0.2006326774545053</c:v>
                </c:pt>
                <c:pt idx="5">
                  <c:v>0.19549727019395197</c:v>
                </c:pt>
                <c:pt idx="6">
                  <c:v>0.19245412129281958</c:v>
                </c:pt>
                <c:pt idx="7">
                  <c:v>0.19117859695784195</c:v>
                </c:pt>
                <c:pt idx="8">
                  <c:v>0.19373693605418138</c:v>
                </c:pt>
                <c:pt idx="9">
                  <c:v>0.19551889642276327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8-4C85-937E-918E6003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0550176"/>
        <c:axId val="600555424"/>
      </c:barChart>
      <c:catAx>
        <c:axId val="6005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555424"/>
        <c:crosses val="autoZero"/>
        <c:auto val="1"/>
        <c:lblAlgn val="ctr"/>
        <c:lblOffset val="100"/>
        <c:noMultiLvlLbl val="0"/>
      </c:catAx>
      <c:valAx>
        <c:axId val="60055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55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1745</c:v>
                </c:pt>
                <c:pt idx="1">
                  <c:v>-205</c:v>
                </c:pt>
                <c:pt idx="2">
                  <c:v>455</c:v>
                </c:pt>
                <c:pt idx="3">
                  <c:v>1581</c:v>
                </c:pt>
                <c:pt idx="4">
                  <c:v>948</c:v>
                </c:pt>
                <c:pt idx="5">
                  <c:v>-2596</c:v>
                </c:pt>
                <c:pt idx="6">
                  <c:v>350</c:v>
                </c:pt>
                <c:pt idx="7">
                  <c:v>5578</c:v>
                </c:pt>
                <c:pt idx="8">
                  <c:v>-4296</c:v>
                </c:pt>
                <c:pt idx="9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7-4D5D-9C75-2A22DE1C4FA3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21782</c:v>
                </c:pt>
                <c:pt idx="1">
                  <c:v>19739</c:v>
                </c:pt>
                <c:pt idx="2">
                  <c:v>22119</c:v>
                </c:pt>
                <c:pt idx="3">
                  <c:v>22740</c:v>
                </c:pt>
                <c:pt idx="4">
                  <c:v>23860</c:v>
                </c:pt>
                <c:pt idx="5">
                  <c:v>14341</c:v>
                </c:pt>
                <c:pt idx="6">
                  <c:v>27890</c:v>
                </c:pt>
                <c:pt idx="7">
                  <c:v>32160</c:v>
                </c:pt>
                <c:pt idx="8">
                  <c:v>6998</c:v>
                </c:pt>
                <c:pt idx="9">
                  <c:v>6800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7-4D5D-9C75-2A22DE1C4FA3}"/>
            </c:ext>
          </c:extLst>
        </c:ser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9831</c:v>
                </c:pt>
                <c:pt idx="1">
                  <c:v>8536</c:v>
                </c:pt>
                <c:pt idx="2">
                  <c:v>9229</c:v>
                </c:pt>
                <c:pt idx="3">
                  <c:v>8796</c:v>
                </c:pt>
                <c:pt idx="4">
                  <c:v>10440</c:v>
                </c:pt>
                <c:pt idx="5">
                  <c:v>10319</c:v>
                </c:pt>
                <c:pt idx="6">
                  <c:v>11466</c:v>
                </c:pt>
                <c:pt idx="7">
                  <c:v>14947</c:v>
                </c:pt>
                <c:pt idx="8">
                  <c:v>9850</c:v>
                </c:pt>
                <c:pt idx="9">
                  <c:v>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7-4D5D-9C75-2A22DE1C4FA3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-8086</c:v>
                </c:pt>
                <c:pt idx="1">
                  <c:v>-8741</c:v>
                </c:pt>
                <c:pt idx="2">
                  <c:v>-8774</c:v>
                </c:pt>
                <c:pt idx="3">
                  <c:v>-7215</c:v>
                </c:pt>
                <c:pt idx="4">
                  <c:v>-9492</c:v>
                </c:pt>
                <c:pt idx="5">
                  <c:v>-12915</c:v>
                </c:pt>
                <c:pt idx="6">
                  <c:v>-11116</c:v>
                </c:pt>
                <c:pt idx="7">
                  <c:v>-9369</c:v>
                </c:pt>
                <c:pt idx="8">
                  <c:v>-14146</c:v>
                </c:pt>
                <c:pt idx="9">
                  <c:v>-6792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A7-4D5D-9C75-2A22DE1C4FA3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36875</c:v>
                </c:pt>
                <c:pt idx="1">
                  <c:v>36567</c:v>
                </c:pt>
                <c:pt idx="2">
                  <c:v>40139</c:v>
                </c:pt>
                <c:pt idx="3">
                  <c:v>39302</c:v>
                </c:pt>
                <c:pt idx="4">
                  <c:v>42698</c:v>
                </c:pt>
                <c:pt idx="5">
                  <c:v>40677</c:v>
                </c:pt>
                <c:pt idx="6">
                  <c:v>53001</c:v>
                </c:pt>
                <c:pt idx="7">
                  <c:v>55766</c:v>
                </c:pt>
                <c:pt idx="8">
                  <c:v>40049</c:v>
                </c:pt>
                <c:pt idx="9">
                  <c:v>29722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A7-4D5D-9C75-2A22DE1C4FA3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-15093</c:v>
                </c:pt>
                <c:pt idx="1">
                  <c:v>-16828</c:v>
                </c:pt>
                <c:pt idx="2">
                  <c:v>-18020</c:v>
                </c:pt>
                <c:pt idx="3">
                  <c:v>-16562</c:v>
                </c:pt>
                <c:pt idx="4">
                  <c:v>-18838</c:v>
                </c:pt>
                <c:pt idx="5">
                  <c:v>-26336</c:v>
                </c:pt>
                <c:pt idx="6">
                  <c:v>-25111</c:v>
                </c:pt>
                <c:pt idx="7">
                  <c:v>-23606</c:v>
                </c:pt>
                <c:pt idx="8">
                  <c:v>-33051</c:v>
                </c:pt>
                <c:pt idx="9">
                  <c:v>-22922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A7-4D5D-9C75-2A22DE1C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887744"/>
        <c:axId val="265889280"/>
      </c:lineChart>
      <c:catAx>
        <c:axId val="265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9280"/>
        <c:crosses val="autoZero"/>
        <c:auto val="1"/>
        <c:lblAlgn val="ctr"/>
        <c:lblOffset val="100"/>
        <c:noMultiLvlLbl val="0"/>
      </c:catAx>
      <c:valAx>
        <c:axId val="26588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88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'2.2'!$A$21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'2.2'!$B$21:$K$21</c:f>
              <c:numCache>
                <c:formatCode>0.0%</c:formatCode>
                <c:ptCount val="10"/>
                <c:pt idx="0">
                  <c:v>0.29496464784086507</c:v>
                </c:pt>
                <c:pt idx="1">
                  <c:v>0.29959070060812154</c:v>
                </c:pt>
                <c:pt idx="2">
                  <c:v>0.29822042885595301</c:v>
                </c:pt>
                <c:pt idx="3">
                  <c:v>0.30063940977559178</c:v>
                </c:pt>
                <c:pt idx="4">
                  <c:v>0.30685874030791954</c:v>
                </c:pt>
                <c:pt idx="5">
                  <c:v>0.30991977077363897</c:v>
                </c:pt>
                <c:pt idx="6">
                  <c:v>0.31575237049713173</c:v>
                </c:pt>
                <c:pt idx="7">
                  <c:v>0.3214083775234195</c:v>
                </c:pt>
                <c:pt idx="8">
                  <c:v>0.32243587513481009</c:v>
                </c:pt>
                <c:pt idx="9">
                  <c:v>0.32225472853449449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5-4E17-B3B0-E68756A40C04}"/>
            </c:ext>
          </c:extLst>
        </c:ser>
        <c:ser>
          <c:idx val="1"/>
          <c:order val="1"/>
          <c:tx>
            <c:strRef>
              <c:f>'2.2'!$A$22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'2.2'!$B$22:$K$22</c:f>
              <c:numCache>
                <c:formatCode>0.0%</c:formatCode>
                <c:ptCount val="10"/>
                <c:pt idx="0">
                  <c:v>0.47452206462346008</c:v>
                </c:pt>
                <c:pt idx="1">
                  <c:v>0.46783537525966856</c:v>
                </c:pt>
                <c:pt idx="2">
                  <c:v>0.46557900726830659</c:v>
                </c:pt>
                <c:pt idx="3">
                  <c:v>0.4619674146941285</c:v>
                </c:pt>
                <c:pt idx="4">
                  <c:v>0.45757755129550076</c:v>
                </c:pt>
                <c:pt idx="5">
                  <c:v>0.46043553008595989</c:v>
                </c:pt>
                <c:pt idx="6">
                  <c:v>0.4561525297859288</c:v>
                </c:pt>
                <c:pt idx="7">
                  <c:v>0.45160994544370919</c:v>
                </c:pt>
                <c:pt idx="8">
                  <c:v>0.44977113349800457</c:v>
                </c:pt>
                <c:pt idx="9">
                  <c:v>0.44713566471628791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5-4E17-B3B0-E68756A40C04}"/>
            </c:ext>
          </c:extLst>
        </c:ser>
        <c:ser>
          <c:idx val="2"/>
          <c:order val="2"/>
          <c:tx>
            <c:strRef>
              <c:f>'2.2'!$A$23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'2.2'!$B$23:$K$23</c:f>
              <c:numCache>
                <c:formatCode>0.0%</c:formatCode>
                <c:ptCount val="10"/>
                <c:pt idx="0">
                  <c:v>0.23051328753567485</c:v>
                </c:pt>
                <c:pt idx="1">
                  <c:v>0.23257392413220987</c:v>
                </c:pt>
                <c:pt idx="2">
                  <c:v>0.2362005638757404</c:v>
                </c:pt>
                <c:pt idx="3">
                  <c:v>0.23739317553027975</c:v>
                </c:pt>
                <c:pt idx="4">
                  <c:v>0.23556370839657972</c:v>
                </c:pt>
                <c:pt idx="5">
                  <c:v>0.22964469914040114</c:v>
                </c:pt>
                <c:pt idx="6">
                  <c:v>0.2280950997169395</c:v>
                </c:pt>
                <c:pt idx="7">
                  <c:v>0.22698167703287131</c:v>
                </c:pt>
                <c:pt idx="8">
                  <c:v>0.22779299136718537</c:v>
                </c:pt>
                <c:pt idx="9">
                  <c:v>0.23060960674921757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5-4E17-B3B0-E68756A4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203800"/>
        <c:axId val="598197896"/>
      </c:barChart>
      <c:catAx>
        <c:axId val="59820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97896"/>
        <c:crosses val="autoZero"/>
        <c:auto val="1"/>
        <c:lblAlgn val="ctr"/>
        <c:lblOffset val="100"/>
        <c:noMultiLvlLbl val="0"/>
      </c:catAx>
      <c:valAx>
        <c:axId val="59819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2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strRef>
              <c:f>'2.3'!$A$23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'2.3'!$B$23:$K$23</c:f>
              <c:numCache>
                <c:formatCode>0.0%</c:formatCode>
                <c:ptCount val="10"/>
                <c:pt idx="0">
                  <c:v>0.40927250569596779</c:v>
                </c:pt>
                <c:pt idx="1">
                  <c:v>0.41067186633937763</c:v>
                </c:pt>
                <c:pt idx="2">
                  <c:v>0.4239872236511017</c:v>
                </c:pt>
                <c:pt idx="3">
                  <c:v>0.42338744720421323</c:v>
                </c:pt>
                <c:pt idx="4">
                  <c:v>0.43042034364037673</c:v>
                </c:pt>
                <c:pt idx="5">
                  <c:v>0.43588074063388216</c:v>
                </c:pt>
                <c:pt idx="6">
                  <c:v>0.44506623401831918</c:v>
                </c:pt>
                <c:pt idx="7">
                  <c:v>0.45398375418190701</c:v>
                </c:pt>
                <c:pt idx="8">
                  <c:v>0.4499632776546213</c:v>
                </c:pt>
                <c:pt idx="9">
                  <c:v>0.44872082097512533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3-45C3-AB35-75F76DD7A122}"/>
            </c:ext>
          </c:extLst>
        </c:ser>
        <c:ser>
          <c:idx val="1"/>
          <c:order val="1"/>
          <c:tx>
            <c:strRef>
              <c:f>'2.3'!$A$22</c:f>
              <c:strCache>
                <c:ptCount val="1"/>
                <c:pt idx="0">
                  <c:v>South and East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'2.3'!$B$22:$K$22</c:f>
              <c:numCache>
                <c:formatCode>0.0%</c:formatCode>
                <c:ptCount val="10"/>
                <c:pt idx="0">
                  <c:v>0.41729454776665076</c:v>
                </c:pt>
                <c:pt idx="1">
                  <c:v>0.4180853590941484</c:v>
                </c:pt>
                <c:pt idx="2">
                  <c:v>0.40157290225535985</c:v>
                </c:pt>
                <c:pt idx="3">
                  <c:v>0.39956633584203849</c:v>
                </c:pt>
                <c:pt idx="4">
                  <c:v>0.39317434444521226</c:v>
                </c:pt>
                <c:pt idx="5">
                  <c:v>0.39185443089795424</c:v>
                </c:pt>
                <c:pt idx="6">
                  <c:v>0.38673561694506808</c:v>
                </c:pt>
                <c:pt idx="7">
                  <c:v>0.37868567667157527</c:v>
                </c:pt>
                <c:pt idx="8">
                  <c:v>0.3793856250547466</c:v>
                </c:pt>
                <c:pt idx="9">
                  <c:v>0.37990496858479428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3-45C3-AB35-75F76DD7A122}"/>
            </c:ext>
          </c:extLst>
        </c:ser>
        <c:ser>
          <c:idx val="0"/>
          <c:order val="2"/>
          <c:tx>
            <c:strRef>
              <c:f>'2.3'!$A$21</c:f>
              <c:strCache>
                <c:ptCount val="1"/>
                <c:pt idx="0">
                  <c:v>BMW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'2.3'!$B$20:$K$20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'2.3'!$B$21:$K$21</c:f>
              <c:numCache>
                <c:formatCode>0.0%</c:formatCode>
                <c:ptCount val="10"/>
                <c:pt idx="0">
                  <c:v>0.17343294653738145</c:v>
                </c:pt>
                <c:pt idx="1">
                  <c:v>0.17124277456647399</c:v>
                </c:pt>
                <c:pt idx="2">
                  <c:v>0.17443987409353848</c:v>
                </c:pt>
                <c:pt idx="3">
                  <c:v>0.17704621695374828</c:v>
                </c:pt>
                <c:pt idx="4">
                  <c:v>0.17640531191441103</c:v>
                </c:pt>
                <c:pt idx="5">
                  <c:v>0.17226482846816357</c:v>
                </c:pt>
                <c:pt idx="6">
                  <c:v>0.16819814903661273</c:v>
                </c:pt>
                <c:pt idx="7">
                  <c:v>0.16733056914651773</c:v>
                </c:pt>
                <c:pt idx="8">
                  <c:v>0.1706510972906321</c:v>
                </c:pt>
                <c:pt idx="9">
                  <c:v>0.17137421044008039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5C3-AB35-75F76DD7A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763720"/>
        <c:axId val="586762080"/>
      </c:barChart>
      <c:catAx>
        <c:axId val="58676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62080"/>
        <c:crosses val="autoZero"/>
        <c:auto val="1"/>
        <c:lblAlgn val="ctr"/>
        <c:lblOffset val="100"/>
        <c:noMultiLvlLbl val="0"/>
      </c:catAx>
      <c:valAx>
        <c:axId val="5867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76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'3.1'!$A$4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'3.1'!$B$4:$K$4</c:f>
              <c:numCache>
                <c:formatCode>_-* #,##0_-;\-* #,##0_-;_-* "-"??_-;_-@_-</c:formatCode>
                <c:ptCount val="10"/>
                <c:pt idx="0">
                  <c:v>15327</c:v>
                </c:pt>
                <c:pt idx="1">
                  <c:v>16066</c:v>
                </c:pt>
                <c:pt idx="2">
                  <c:v>17758</c:v>
                </c:pt>
                <c:pt idx="3">
                  <c:v>20251</c:v>
                </c:pt>
                <c:pt idx="4">
                  <c:v>21122</c:v>
                </c:pt>
                <c:pt idx="5">
                  <c:v>23489</c:v>
                </c:pt>
                <c:pt idx="6">
                  <c:v>26129</c:v>
                </c:pt>
                <c:pt idx="7">
                  <c:v>28385</c:v>
                </c:pt>
                <c:pt idx="8">
                  <c:v>28605</c:v>
                </c:pt>
                <c:pt idx="9">
                  <c:v>30365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7-4A37-B696-E5453FBDEF36}"/>
            </c:ext>
          </c:extLst>
        </c:ser>
        <c:ser>
          <c:idx val="1"/>
          <c:order val="1"/>
          <c:tx>
            <c:strRef>
              <c:f>'3.1'!$A$5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'3.1'!$B$5:$K$5</c:f>
              <c:numCache>
                <c:formatCode>_-* #,##0_-;\-* #,##0_-;_-* "-"??_-;_-@_-</c:formatCode>
                <c:ptCount val="10"/>
                <c:pt idx="0">
                  <c:v>174085</c:v>
                </c:pt>
                <c:pt idx="1">
                  <c:v>180585</c:v>
                </c:pt>
                <c:pt idx="2">
                  <c:v>188094</c:v>
                </c:pt>
                <c:pt idx="3">
                  <c:v>197459</c:v>
                </c:pt>
                <c:pt idx="4">
                  <c:v>205721</c:v>
                </c:pt>
                <c:pt idx="5">
                  <c:v>210374</c:v>
                </c:pt>
                <c:pt idx="6">
                  <c:v>218889</c:v>
                </c:pt>
                <c:pt idx="7">
                  <c:v>229975</c:v>
                </c:pt>
                <c:pt idx="8">
                  <c:v>236899</c:v>
                </c:pt>
                <c:pt idx="9">
                  <c:v>240104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7-4A37-B696-E5453FBDEF36}"/>
            </c:ext>
          </c:extLst>
        </c:ser>
        <c:ser>
          <c:idx val="2"/>
          <c:order val="2"/>
          <c:tx>
            <c:strRef>
              <c:f>'3.1'!$A$7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'3.1'!$B$7:$K$7</c:f>
              <c:numCache>
                <c:formatCode>#,##0</c:formatCode>
                <c:ptCount val="10"/>
                <c:pt idx="0">
                  <c:v>58765</c:v>
                </c:pt>
                <c:pt idx="1">
                  <c:v>63329</c:v>
                </c:pt>
                <c:pt idx="2">
                  <c:v>68352</c:v>
                </c:pt>
                <c:pt idx="3">
                  <c:v>71848</c:v>
                </c:pt>
                <c:pt idx="4">
                  <c:v>78631</c:v>
                </c:pt>
                <c:pt idx="5">
                  <c:v>80747</c:v>
                </c:pt>
                <c:pt idx="6">
                  <c:v>85490</c:v>
                </c:pt>
                <c:pt idx="7">
                  <c:v>92244</c:v>
                </c:pt>
                <c:pt idx="8">
                  <c:v>94823</c:v>
                </c:pt>
                <c:pt idx="9">
                  <c:v>97682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7-4A37-B696-E5453FBDEF36}"/>
            </c:ext>
          </c:extLst>
        </c:ser>
        <c:ser>
          <c:idx val="3"/>
          <c:order val="3"/>
          <c:tx>
            <c:strRef>
              <c:f>'3.1'!$A$8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'3.1'!$B$8:$K$8</c:f>
              <c:numCache>
                <c:formatCode>_-* #,##0_-;\-* #,##0_-;_-* "-"??_-;_-@_-</c:formatCode>
                <c:ptCount val="10"/>
                <c:pt idx="0">
                  <c:v>80007</c:v>
                </c:pt>
                <c:pt idx="1">
                  <c:v>87943</c:v>
                </c:pt>
                <c:pt idx="2">
                  <c:v>95838</c:v>
                </c:pt>
                <c:pt idx="3">
                  <c:v>103224</c:v>
                </c:pt>
                <c:pt idx="4">
                  <c:v>111168</c:v>
                </c:pt>
                <c:pt idx="5">
                  <c:v>116373</c:v>
                </c:pt>
                <c:pt idx="6">
                  <c:v>128365</c:v>
                </c:pt>
                <c:pt idx="7">
                  <c:v>140429</c:v>
                </c:pt>
                <c:pt idx="8">
                  <c:v>137704</c:v>
                </c:pt>
                <c:pt idx="9">
                  <c:v>136680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7-4A37-B696-E5453FBDE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867400"/>
        <c:axId val="1062866088"/>
      </c:lineChart>
      <c:catAx>
        <c:axId val="106286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66088"/>
        <c:crosses val="autoZero"/>
        <c:auto val="1"/>
        <c:lblAlgn val="ctr"/>
        <c:lblOffset val="100"/>
        <c:noMultiLvlLbl val="0"/>
      </c:catAx>
      <c:valAx>
        <c:axId val="106286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86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'3.2 '!$A$27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'!$B$26:$K$26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'3.2 '!$B$27:$K$27</c:f>
              <c:numCache>
                <c:formatCode>0.0%</c:formatCode>
                <c:ptCount val="10"/>
                <c:pt idx="0">
                  <c:v>4.6702459595836479E-2</c:v>
                </c:pt>
                <c:pt idx="1">
                  <c:v>4.6176883965705053E-2</c:v>
                </c:pt>
                <c:pt idx="2">
                  <c:v>4.7989147177887916E-2</c:v>
                </c:pt>
                <c:pt idx="3">
                  <c:v>5.1557861612803034E-2</c:v>
                </c:pt>
                <c:pt idx="4">
                  <c:v>5.069580119143053E-2</c:v>
                </c:pt>
                <c:pt idx="5">
                  <c:v>5.4500989598197609E-2</c:v>
                </c:pt>
                <c:pt idx="6">
                  <c:v>5.694168103157083E-2</c:v>
                </c:pt>
                <c:pt idx="7">
                  <c:v>5.7806705455641476E-2</c:v>
                </c:pt>
                <c:pt idx="8">
                  <c:v>5.7436183691376638E-2</c:v>
                </c:pt>
                <c:pt idx="9">
                  <c:v>6.0148841889662082E-2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2-4286-B333-0E3EDDBD994E}"/>
            </c:ext>
          </c:extLst>
        </c:ser>
        <c:ser>
          <c:idx val="1"/>
          <c:order val="1"/>
          <c:tx>
            <c:strRef>
              <c:f>'3.2 '!$A$28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'!$B$26:$K$26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'3.2 '!$B$28:$K$28</c:f>
              <c:numCache>
                <c:formatCode>0.0%</c:formatCode>
                <c:ptCount val="10"/>
                <c:pt idx="0">
                  <c:v>0.53044938205396974</c:v>
                </c:pt>
                <c:pt idx="1">
                  <c:v>0.51903725824392177</c:v>
                </c:pt>
                <c:pt idx="2">
                  <c:v>0.5083044627366623</c:v>
                </c:pt>
                <c:pt idx="3">
                  <c:v>0.50271906553762646</c:v>
                </c:pt>
                <c:pt idx="4">
                  <c:v>0.49375963057012973</c:v>
                </c:pt>
                <c:pt idx="5">
                  <c:v>0.4881259817672623</c:v>
                </c:pt>
                <c:pt idx="6">
                  <c:v>0.4770143373002988</c:v>
                </c:pt>
                <c:pt idx="7">
                  <c:v>0.46834937774039626</c:v>
                </c:pt>
                <c:pt idx="8">
                  <c:v>0.4756711931586588</c:v>
                </c:pt>
                <c:pt idx="9">
                  <c:v>0.47561263076158161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2-4286-B333-0E3EDDBD994E}"/>
            </c:ext>
          </c:extLst>
        </c:ser>
        <c:ser>
          <c:idx val="2"/>
          <c:order val="2"/>
          <c:tx>
            <c:strRef>
              <c:f>'3.2 '!$A$29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'!$B$26:$K$26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'3.2 '!$B$29:$K$29</c:f>
              <c:numCache>
                <c:formatCode>0.0%</c:formatCode>
                <c:ptCount val="10"/>
                <c:pt idx="0">
                  <c:v>0.17906113643565805</c:v>
                </c:pt>
                <c:pt idx="1">
                  <c:v>0.18202015963302226</c:v>
                </c:pt>
                <c:pt idx="2">
                  <c:v>0.18471416758097731</c:v>
                </c:pt>
                <c:pt idx="3">
                  <c:v>0.18292080594324586</c:v>
                </c:pt>
                <c:pt idx="4">
                  <c:v>0.18872557255389519</c:v>
                </c:pt>
                <c:pt idx="5">
                  <c:v>0.18735541773109379</c:v>
                </c:pt>
                <c:pt idx="6">
                  <c:v>0.18630427155225956</c:v>
                </c:pt>
                <c:pt idx="7">
                  <c:v>0.18785702793905909</c:v>
                </c:pt>
                <c:pt idx="8">
                  <c:v>0.1903957785760324</c:v>
                </c:pt>
                <c:pt idx="9">
                  <c:v>0.1934944565607104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2-4286-B333-0E3EDDBD994E}"/>
            </c:ext>
          </c:extLst>
        </c:ser>
        <c:ser>
          <c:idx val="3"/>
          <c:order val="3"/>
          <c:tx>
            <c:strRef>
              <c:f>'3.2 '!$A$30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'!$B$26:$K$26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'3.2 '!$B$30:$K$30</c:f>
              <c:numCache>
                <c:formatCode>0.0%</c:formatCode>
                <c:ptCount val="10"/>
                <c:pt idx="0">
                  <c:v>0.24378702191453575</c:v>
                </c:pt>
                <c:pt idx="1">
                  <c:v>0.25276569815735089</c:v>
                </c:pt>
                <c:pt idx="2">
                  <c:v>0.25899222250447246</c:v>
                </c:pt>
                <c:pt idx="3">
                  <c:v>0.26280226690632463</c:v>
                </c:pt>
                <c:pt idx="4">
                  <c:v>0.26681899568454454</c:v>
                </c:pt>
                <c:pt idx="5">
                  <c:v>0.27001761090344628</c:v>
                </c:pt>
                <c:pt idx="6">
                  <c:v>0.27973971011587084</c:v>
                </c:pt>
                <c:pt idx="7">
                  <c:v>0.2859868888649032</c:v>
                </c:pt>
                <c:pt idx="8">
                  <c:v>0.27649684457393214</c:v>
                </c:pt>
                <c:pt idx="9">
                  <c:v>0.27074407078804591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2-4286-B333-0E3EDDBD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417888"/>
        <c:axId val="892416576"/>
      </c:barChart>
      <c:catAx>
        <c:axId val="8924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6576"/>
        <c:crosses val="autoZero"/>
        <c:auto val="1"/>
        <c:lblAlgn val="ctr"/>
        <c:lblOffset val="100"/>
        <c:noMultiLvlLbl val="0"/>
      </c:catAx>
      <c:valAx>
        <c:axId val="892416576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41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'!$B$26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9E-4EF5-83DF-4C9FE5E6B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9E-4EF5-83DF-4C9FE5E6B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9E-4EF5-83DF-4C9FE5E6B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9E-4EF5-83DF-4C9FE5E6B5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'!$A$27:$A$30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'!$B$27:$B$30</c:f>
              <c:numCache>
                <c:formatCode>0.0%</c:formatCode>
                <c:ptCount val="4"/>
                <c:pt idx="0">
                  <c:v>4.6702459595836479E-2</c:v>
                </c:pt>
                <c:pt idx="1">
                  <c:v>0.53044938205396974</c:v>
                </c:pt>
                <c:pt idx="2">
                  <c:v>0.17906113643565805</c:v>
                </c:pt>
                <c:pt idx="3">
                  <c:v>0.24378702191453575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9E-4EF5-83DF-4C9FE5E6B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'3.2 '!$K$26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7-4867-89D6-B25C801CB9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7-4867-89D6-B25C801CB9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7-4867-89D6-B25C801CB9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7-4867-89D6-B25C801CB9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 '!$A$27:$A$30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'3.2 '!$K$27:$K$30</c:f>
              <c:numCache>
                <c:formatCode>0.0%</c:formatCode>
                <c:ptCount val="4"/>
                <c:pt idx="0">
                  <c:v>6.0148841889662082E-2</c:v>
                </c:pt>
                <c:pt idx="1">
                  <c:v>0.47561263076158161</c:v>
                </c:pt>
                <c:pt idx="2">
                  <c:v>0.1934944565607104</c:v>
                </c:pt>
                <c:pt idx="3">
                  <c:v>0.27074407078804591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7-4867-89D6-B25C801CB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3409766086933E-2"/>
          <c:y val="4.3045708141030377E-2"/>
          <c:w val="0.94975628046494187"/>
          <c:h val="0.78211176383324976"/>
        </c:manualLayout>
      </c:layout>
      <c:lineChart>
        <c:grouping val="standard"/>
        <c:varyColors val="0"/>
        <c:ser>
          <c:idx val="0"/>
          <c:order val="0"/>
          <c:tx>
            <c:strRef>
              <c:f>'3.3'!$A$4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'3.3'!$B$4:$K$4</c:f>
              <c:numCache>
                <c:formatCode>_-* #,##0_-;\-* #,##0_-;_-* "-"??_-;_-@_-</c:formatCode>
                <c:ptCount val="10"/>
                <c:pt idx="0">
                  <c:v>14040</c:v>
                </c:pt>
                <c:pt idx="1">
                  <c:v>15284</c:v>
                </c:pt>
                <c:pt idx="2">
                  <c:v>16968</c:v>
                </c:pt>
                <c:pt idx="3">
                  <c:v>19133</c:v>
                </c:pt>
                <c:pt idx="4">
                  <c:v>19202</c:v>
                </c:pt>
                <c:pt idx="5">
                  <c:v>21612</c:v>
                </c:pt>
                <c:pt idx="6">
                  <c:v>24381</c:v>
                </c:pt>
                <c:pt idx="7">
                  <c:v>26624</c:v>
                </c:pt>
                <c:pt idx="8">
                  <c:v>27254</c:v>
                </c:pt>
                <c:pt idx="9">
                  <c:v>28672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1-4815-AADD-837B983BCBF2}"/>
            </c:ext>
          </c:extLst>
        </c:ser>
        <c:ser>
          <c:idx val="1"/>
          <c:order val="1"/>
          <c:tx>
            <c:strRef>
              <c:f>'3.3'!$A$5</c:f>
              <c:strCache>
                <c:ptCount val="1"/>
                <c:pt idx="0">
                  <c:v>Manufacturing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'3.3'!$B$5:$K$5</c:f>
              <c:numCache>
                <c:formatCode>_-* #,##0_-;\-* #,##0_-;_-* "-"??_-;_-@_-</c:formatCode>
                <c:ptCount val="10"/>
                <c:pt idx="0">
                  <c:v>81066</c:v>
                </c:pt>
                <c:pt idx="1">
                  <c:v>83586</c:v>
                </c:pt>
                <c:pt idx="2">
                  <c:v>87985</c:v>
                </c:pt>
                <c:pt idx="3">
                  <c:v>92039</c:v>
                </c:pt>
                <c:pt idx="4">
                  <c:v>95342</c:v>
                </c:pt>
                <c:pt idx="5">
                  <c:v>95777</c:v>
                </c:pt>
                <c:pt idx="6">
                  <c:v>99902</c:v>
                </c:pt>
                <c:pt idx="7">
                  <c:v>102531</c:v>
                </c:pt>
                <c:pt idx="8">
                  <c:v>105248</c:v>
                </c:pt>
                <c:pt idx="9">
                  <c:v>106636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1-4815-AADD-837B983BCBF2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'3.3'!$B$7:$K$7</c:f>
              <c:numCache>
                <c:formatCode>#,##0</c:formatCode>
                <c:ptCount val="10"/>
                <c:pt idx="0">
                  <c:v>26695</c:v>
                </c:pt>
                <c:pt idx="1">
                  <c:v>28258</c:v>
                </c:pt>
                <c:pt idx="2">
                  <c:v>29953</c:v>
                </c:pt>
                <c:pt idx="3">
                  <c:v>31003</c:v>
                </c:pt>
                <c:pt idx="4">
                  <c:v>33800</c:v>
                </c:pt>
                <c:pt idx="5">
                  <c:v>33945</c:v>
                </c:pt>
                <c:pt idx="6">
                  <c:v>36683</c:v>
                </c:pt>
                <c:pt idx="7">
                  <c:v>40206</c:v>
                </c:pt>
                <c:pt idx="8">
                  <c:v>41136</c:v>
                </c:pt>
                <c:pt idx="9">
                  <c:v>42815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1-4815-AADD-837B983BCBF2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'3.3'!$B$8:$K$8</c:f>
              <c:numCache>
                <c:formatCode>_-* #,##0_-;\-* #,##0_-;_-* "-"??_-;_-@_-</c:formatCode>
                <c:ptCount val="10"/>
                <c:pt idx="0">
                  <c:v>17653</c:v>
                </c:pt>
                <c:pt idx="1">
                  <c:v>18731</c:v>
                </c:pt>
                <c:pt idx="2">
                  <c:v>19738</c:v>
                </c:pt>
                <c:pt idx="3">
                  <c:v>20475</c:v>
                </c:pt>
                <c:pt idx="4">
                  <c:v>22285</c:v>
                </c:pt>
                <c:pt idx="5">
                  <c:v>23166</c:v>
                </c:pt>
                <c:pt idx="6">
                  <c:v>24860</c:v>
                </c:pt>
                <c:pt idx="7">
                  <c:v>26950</c:v>
                </c:pt>
                <c:pt idx="8">
                  <c:v>27571</c:v>
                </c:pt>
                <c:pt idx="9">
                  <c:v>27649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1-4815-AADD-837B983B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289344"/>
        <c:axId val="291295232"/>
      </c:lineChart>
      <c:catAx>
        <c:axId val="2912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95232"/>
        <c:crosses val="autoZero"/>
        <c:auto val="1"/>
        <c:lblAlgn val="ctr"/>
        <c:lblOffset val="100"/>
        <c:noMultiLvlLbl val="0"/>
      </c:catAx>
      <c:valAx>
        <c:axId val="29129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2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5-45F0-A61C-EC4D35F9E6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5-45F0-A61C-EC4D35F9E6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5-45F0-A61C-EC4D35F9E6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5-45F0-A61C-EC4D35F9E6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'!$B$13:$B$14,'3.4 '!$B$16:$B$17)</c:f>
              <c:numCache>
                <c:formatCode>0.0%</c:formatCode>
                <c:ptCount val="4"/>
                <c:pt idx="0">
                  <c:v>0.10067835988928249</c:v>
                </c:pt>
                <c:pt idx="1">
                  <c:v>0.58130996601029727</c:v>
                </c:pt>
                <c:pt idx="2">
                  <c:v>0.19142512943336154</c:v>
                </c:pt>
                <c:pt idx="3">
                  <c:v>0.12658654466705868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7E2-9A38-8F161A9F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3-AF62-4859-AEC0-43765EB913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4-AF62-4859-AEC0-43765EB913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5-AF62-4859-AEC0-43765EB913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6-AF62-4859-AEC0-43765EB9138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'!$K$13:$K$14,'3.4 '!$K$16:$K$17)</c:f>
              <c:numCache>
                <c:formatCode>0.0%</c:formatCode>
                <c:ptCount val="4"/>
                <c:pt idx="0">
                  <c:v>0.13933868553544701</c:v>
                </c:pt>
                <c:pt idx="1">
                  <c:v>0.51822405380712633</c:v>
                </c:pt>
                <c:pt idx="2">
                  <c:v>0.20807009700056373</c:v>
                </c:pt>
                <c:pt idx="3">
                  <c:v>0.13436716365686294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62-4859-AEC0-43765EB91387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62-4859-AEC0-43765EB913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F62-4859-AEC0-43765EB913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F62-4859-AEC0-43765EB913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F62-4859-AEC0-43765EB913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('3.4 '!$A$13:$A$14,'3.4 '!$A$16:$A$17)</c:f>
              <c:strCache>
                <c:ptCount val="4"/>
                <c:pt idx="0">
                  <c:v>Construction, Utilities &amp; Primary Production </c:v>
                </c:pt>
                <c:pt idx="1">
                  <c:v>Manufacturing </c:v>
                </c:pt>
                <c:pt idx="2">
                  <c:v>Business, Financial &amp; Other Services</c:v>
                </c:pt>
                <c:pt idx="3">
                  <c:v>Information, Communication &amp; Computer Services</c:v>
                </c:pt>
              </c:strCache>
            </c:strRef>
          </c:cat>
          <c:val>
            <c:numRef>
              <c:f>('3.4 '!$K$13:$K$14,'3.4 '!$K$16:$K$17)</c:f>
              <c:numCache>
                <c:formatCode>0.0%</c:formatCode>
                <c:ptCount val="4"/>
                <c:pt idx="0">
                  <c:v>0.13933868553544701</c:v>
                </c:pt>
                <c:pt idx="1">
                  <c:v>0.51822405380712633</c:v>
                </c:pt>
                <c:pt idx="2">
                  <c:v>0.20807009700056373</c:v>
                </c:pt>
                <c:pt idx="3">
                  <c:v>0.13436716365686294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62-4859-AEC0-43765EB9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'3.4 '!$A$13</c:f>
              <c:strCache>
                <c:ptCount val="1"/>
                <c:pt idx="0">
                  <c:v>Construction, Utilities &amp; Primary Production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'3.4 '!$B$13:$K$13</c:f>
              <c:numCache>
                <c:formatCode>0.0%</c:formatCode>
                <c:ptCount val="10"/>
                <c:pt idx="0">
                  <c:v>0.10067835988928249</c:v>
                </c:pt>
                <c:pt idx="1">
                  <c:v>0.10478612906985513</c:v>
                </c:pt>
                <c:pt idx="2">
                  <c:v>0.10972297664312873</c:v>
                </c:pt>
                <c:pt idx="3">
                  <c:v>0.11763295419612665</c:v>
                </c:pt>
                <c:pt idx="4">
                  <c:v>0.11253655591956818</c:v>
                </c:pt>
                <c:pt idx="5">
                  <c:v>0.12385100286532952</c:v>
                </c:pt>
                <c:pt idx="6">
                  <c:v>0.1312033838106616</c:v>
                </c:pt>
                <c:pt idx="7">
                  <c:v>0.13562153929224546</c:v>
                </c:pt>
                <c:pt idx="8">
                  <c:v>0.13545119751104573</c:v>
                </c:pt>
                <c:pt idx="9">
                  <c:v>0.13933868553544701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9-4D75-A490-89F739E8D530}"/>
            </c:ext>
          </c:extLst>
        </c:ser>
        <c:ser>
          <c:idx val="1"/>
          <c:order val="1"/>
          <c:tx>
            <c:strRef>
              <c:f>'3.4 '!$A$14</c:f>
              <c:strCache>
                <c:ptCount val="1"/>
                <c:pt idx="0">
                  <c:v>Manufacturing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'3.4 '!$B$14:$K$14</c:f>
              <c:numCache>
                <c:formatCode>0.0%</c:formatCode>
                <c:ptCount val="10"/>
                <c:pt idx="0">
                  <c:v>0.58130996601029727</c:v>
                </c:pt>
                <c:pt idx="1">
                  <c:v>0.57306028424711541</c:v>
                </c:pt>
                <c:pt idx="2">
                  <c:v>0.56895191536690726</c:v>
                </c:pt>
                <c:pt idx="3">
                  <c:v>0.56587150322778978</c:v>
                </c:pt>
                <c:pt idx="4">
                  <c:v>0.55876785306132015</c:v>
                </c:pt>
                <c:pt idx="5">
                  <c:v>0.54886532951289402</c:v>
                </c:pt>
                <c:pt idx="6">
                  <c:v>0.53761045278916841</c:v>
                </c:pt>
                <c:pt idx="7">
                  <c:v>0.52228861347555666</c:v>
                </c:pt>
                <c:pt idx="8">
                  <c:v>0.52307799352911644</c:v>
                </c:pt>
                <c:pt idx="9">
                  <c:v>0.51822405380712633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9-4D75-A490-89F739E8D530}"/>
            </c:ext>
          </c:extLst>
        </c:ser>
        <c:ser>
          <c:idx val="2"/>
          <c:order val="2"/>
          <c:tx>
            <c:strRef>
              <c:f>'3.4 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'3.4 '!$B$16:$K$16</c:f>
              <c:numCache>
                <c:formatCode>0.0%</c:formatCode>
                <c:ptCount val="10"/>
                <c:pt idx="0">
                  <c:v>0.19142512943336154</c:v>
                </c:pt>
                <c:pt idx="1">
                  <c:v>0.19373504548913678</c:v>
                </c:pt>
                <c:pt idx="2">
                  <c:v>0.19369002353793227</c:v>
                </c:pt>
                <c:pt idx="3">
                  <c:v>0.19061174300645559</c:v>
                </c:pt>
                <c:pt idx="4">
                  <c:v>0.19809059421317596</c:v>
                </c:pt>
                <c:pt idx="5">
                  <c:v>0.1945272206303725</c:v>
                </c:pt>
                <c:pt idx="6">
                  <c:v>0.19740509939405682</c:v>
                </c:pt>
                <c:pt idx="7">
                  <c:v>0.20480767761358254</c:v>
                </c:pt>
                <c:pt idx="8">
                  <c:v>0.20444413520269969</c:v>
                </c:pt>
                <c:pt idx="9">
                  <c:v>0.20807009700056373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49-4D75-A490-89F739E8D530}"/>
            </c:ext>
          </c:extLst>
        </c:ser>
        <c:ser>
          <c:idx val="3"/>
          <c:order val="3"/>
          <c:tx>
            <c:strRef>
              <c:f>'3.4 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'3.4 '!$B$17:$K$17</c:f>
              <c:numCache>
                <c:formatCode>0.0%</c:formatCode>
                <c:ptCount val="10"/>
                <c:pt idx="0">
                  <c:v>0.12658654466705868</c:v>
                </c:pt>
                <c:pt idx="1">
                  <c:v>0.12841854119389273</c:v>
                </c:pt>
                <c:pt idx="2">
                  <c:v>0.12763508445203176</c:v>
                </c:pt>
                <c:pt idx="3">
                  <c:v>0.12588379956962803</c:v>
                </c:pt>
                <c:pt idx="4">
                  <c:v>0.13060499680593568</c:v>
                </c:pt>
                <c:pt idx="5">
                  <c:v>0.13275644699140401</c:v>
                </c:pt>
                <c:pt idx="6">
                  <c:v>0.13378106400611325</c:v>
                </c:pt>
                <c:pt idx="7">
                  <c:v>0.13728216961861536</c:v>
                </c:pt>
                <c:pt idx="8">
                  <c:v>0.13702667375713809</c:v>
                </c:pt>
                <c:pt idx="9">
                  <c:v>0.13436716365686294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49-4D75-A490-89F739E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4080232"/>
        <c:axId val="564082528"/>
      </c:barChart>
      <c:catAx>
        <c:axId val="56408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82528"/>
        <c:crosses val="autoZero"/>
        <c:auto val="1"/>
        <c:lblAlgn val="ctr"/>
        <c:lblOffset val="100"/>
        <c:noMultiLvlLbl val="0"/>
      </c:catAx>
      <c:valAx>
        <c:axId val="5640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8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'Figure B'!$A$6</c:f>
              <c:strCache>
                <c:ptCount val="1"/>
                <c:pt idx="0">
                  <c:v>Other gains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B'!$B$6:$K$6</c:f>
              <c:numCache>
                <c:formatCode>#,##0_ ;\-#,##0\ </c:formatCode>
                <c:ptCount val="10"/>
                <c:pt idx="0">
                  <c:v>9831</c:v>
                </c:pt>
                <c:pt idx="1">
                  <c:v>8536</c:v>
                </c:pt>
                <c:pt idx="2">
                  <c:v>9229</c:v>
                </c:pt>
                <c:pt idx="3">
                  <c:v>8796</c:v>
                </c:pt>
                <c:pt idx="4">
                  <c:v>10440</c:v>
                </c:pt>
                <c:pt idx="5">
                  <c:v>10319</c:v>
                </c:pt>
                <c:pt idx="6">
                  <c:v>11466</c:v>
                </c:pt>
                <c:pt idx="7">
                  <c:v>14947</c:v>
                </c:pt>
                <c:pt idx="8">
                  <c:v>9850</c:v>
                </c:pt>
                <c:pt idx="9">
                  <c:v>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5-4679-BF9F-CE2072C24972}"/>
            </c:ext>
          </c:extLst>
        </c:ser>
        <c:ser>
          <c:idx val="3"/>
          <c:order val="3"/>
          <c:tx>
            <c:strRef>
              <c:f>'Figure B'!$A$7</c:f>
              <c:strCache>
                <c:ptCount val="1"/>
                <c:pt idx="0">
                  <c:v>Other losses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B'!$B$7:$K$7</c:f>
              <c:numCache>
                <c:formatCode>#,##0_ ;\-#,##0\ </c:formatCode>
                <c:ptCount val="10"/>
                <c:pt idx="0">
                  <c:v>-8086</c:v>
                </c:pt>
                <c:pt idx="1">
                  <c:v>-8741</c:v>
                </c:pt>
                <c:pt idx="2">
                  <c:v>-8774</c:v>
                </c:pt>
                <c:pt idx="3">
                  <c:v>-7215</c:v>
                </c:pt>
                <c:pt idx="4">
                  <c:v>-9492</c:v>
                </c:pt>
                <c:pt idx="5">
                  <c:v>-12915</c:v>
                </c:pt>
                <c:pt idx="6">
                  <c:v>-11116</c:v>
                </c:pt>
                <c:pt idx="7">
                  <c:v>-9369</c:v>
                </c:pt>
                <c:pt idx="8">
                  <c:v>-14146</c:v>
                </c:pt>
                <c:pt idx="9">
                  <c:v>-6792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5-4679-BF9F-CE2072C24972}"/>
            </c:ext>
          </c:extLst>
        </c:ser>
        <c:ser>
          <c:idx val="4"/>
          <c:order val="4"/>
          <c:tx>
            <c:strRef>
              <c:f>'Figure B'!$A$8</c:f>
              <c:strCache>
                <c:ptCount val="1"/>
                <c:pt idx="0">
                  <c:v>PFT gains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B'!$B$8:$K$8</c:f>
              <c:numCache>
                <c:formatCode>#,##0_ ;\-#,##0\ </c:formatCode>
                <c:ptCount val="10"/>
                <c:pt idx="0">
                  <c:v>36875</c:v>
                </c:pt>
                <c:pt idx="1">
                  <c:v>36567</c:v>
                </c:pt>
                <c:pt idx="2">
                  <c:v>40139</c:v>
                </c:pt>
                <c:pt idx="3">
                  <c:v>39302</c:v>
                </c:pt>
                <c:pt idx="4">
                  <c:v>42698</c:v>
                </c:pt>
                <c:pt idx="5">
                  <c:v>40677</c:v>
                </c:pt>
                <c:pt idx="6">
                  <c:v>53001</c:v>
                </c:pt>
                <c:pt idx="7">
                  <c:v>55766</c:v>
                </c:pt>
                <c:pt idx="8">
                  <c:v>40049</c:v>
                </c:pt>
                <c:pt idx="9">
                  <c:v>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5-4679-BF9F-CE2072C24972}"/>
            </c:ext>
          </c:extLst>
        </c:ser>
        <c:ser>
          <c:idx val="5"/>
          <c:order val="5"/>
          <c:tx>
            <c:strRef>
              <c:f>'Figure B'!$A$9</c:f>
              <c:strCache>
                <c:ptCount val="1"/>
                <c:pt idx="0">
                  <c:v>PFT 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B'!$B$9:$K$9</c:f>
              <c:numCache>
                <c:formatCode>#,##0_ ;\-#,##0\ </c:formatCode>
                <c:ptCount val="10"/>
                <c:pt idx="0">
                  <c:v>-15093</c:v>
                </c:pt>
                <c:pt idx="1">
                  <c:v>-16828</c:v>
                </c:pt>
                <c:pt idx="2">
                  <c:v>-18020</c:v>
                </c:pt>
                <c:pt idx="3">
                  <c:v>-16562</c:v>
                </c:pt>
                <c:pt idx="4">
                  <c:v>-18838</c:v>
                </c:pt>
                <c:pt idx="5">
                  <c:v>-26336</c:v>
                </c:pt>
                <c:pt idx="6">
                  <c:v>-25111</c:v>
                </c:pt>
                <c:pt idx="7">
                  <c:v>-23606</c:v>
                </c:pt>
                <c:pt idx="8">
                  <c:v>-33051</c:v>
                </c:pt>
                <c:pt idx="9">
                  <c:v>-22922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5920512"/>
        <c:axId val="265922048"/>
      </c:barChart>
      <c:lineChart>
        <c:grouping val="standard"/>
        <c:varyColors val="0"/>
        <c:ser>
          <c:idx val="0"/>
          <c:order val="0"/>
          <c:tx>
            <c:strRef>
              <c:f>'Figure B'!$A$4</c:f>
              <c:strCache>
                <c:ptCount val="1"/>
                <c:pt idx="0">
                  <c:v>Net change Other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AA-4091-A6C0-AD64F63D40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B'!$B$4:$K$4</c:f>
              <c:numCache>
                <c:formatCode>#,##0_ ;\-#,##0\ </c:formatCode>
                <c:ptCount val="10"/>
                <c:pt idx="0">
                  <c:v>1745</c:v>
                </c:pt>
                <c:pt idx="1">
                  <c:v>-205</c:v>
                </c:pt>
                <c:pt idx="2">
                  <c:v>455</c:v>
                </c:pt>
                <c:pt idx="3">
                  <c:v>1581</c:v>
                </c:pt>
                <c:pt idx="4">
                  <c:v>948</c:v>
                </c:pt>
                <c:pt idx="5">
                  <c:v>-2596</c:v>
                </c:pt>
                <c:pt idx="6">
                  <c:v>350</c:v>
                </c:pt>
                <c:pt idx="7">
                  <c:v>5578</c:v>
                </c:pt>
                <c:pt idx="8">
                  <c:v>-4296</c:v>
                </c:pt>
                <c:pt idx="9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95-4679-BF9F-CE2072C24972}"/>
            </c:ext>
          </c:extLst>
        </c:ser>
        <c:ser>
          <c:idx val="1"/>
          <c:order val="1"/>
          <c:tx>
            <c:strRef>
              <c:f>'Figure B'!$A$5</c:f>
              <c:strCache>
                <c:ptCount val="1"/>
                <c:pt idx="0">
                  <c:v>Net Change PFT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'Figure B'!$B$3:$K$3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B'!$B$5:$K$5</c:f>
              <c:numCache>
                <c:formatCode>#,##0_ ;\-#,##0\ </c:formatCode>
                <c:ptCount val="10"/>
                <c:pt idx="0">
                  <c:v>21782</c:v>
                </c:pt>
                <c:pt idx="1">
                  <c:v>19739</c:v>
                </c:pt>
                <c:pt idx="2">
                  <c:v>22119</c:v>
                </c:pt>
                <c:pt idx="3">
                  <c:v>22740</c:v>
                </c:pt>
                <c:pt idx="4">
                  <c:v>23860</c:v>
                </c:pt>
                <c:pt idx="5">
                  <c:v>14341</c:v>
                </c:pt>
                <c:pt idx="6">
                  <c:v>27890</c:v>
                </c:pt>
                <c:pt idx="7">
                  <c:v>32160</c:v>
                </c:pt>
                <c:pt idx="8">
                  <c:v>6998</c:v>
                </c:pt>
                <c:pt idx="9">
                  <c:v>6800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95-4679-BF9F-CE2072C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20512"/>
        <c:axId val="265922048"/>
      </c:lineChart>
      <c:catAx>
        <c:axId val="26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2048"/>
        <c:crosses val="autoZero"/>
        <c:auto val="1"/>
        <c:lblAlgn val="ctr"/>
        <c:lblOffset val="100"/>
        <c:noMultiLvlLbl val="0"/>
      </c:catAx>
      <c:valAx>
        <c:axId val="2659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9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7282852019732E-2"/>
          <c:y val="4.9079754601226995E-2"/>
          <c:w val="0.89652778551195955"/>
          <c:h val="0.77910406904658391"/>
        </c:manualLayout>
      </c:layout>
      <c:lineChart>
        <c:grouping val="standard"/>
        <c:varyColors val="0"/>
        <c:ser>
          <c:idx val="0"/>
          <c:order val="0"/>
          <c:tx>
            <c:strRef>
              <c:f>'3.6'!$A$6</c:f>
              <c:strCache>
                <c:ptCount val="1"/>
                <c:pt idx="0">
                  <c:v>Total 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'3.6'!$B$6:$K$6</c:f>
              <c:numCache>
                <c:formatCode>_-* #,##0_-;\-* #,##0_-;_-* "-"??_-;_-@_-</c:formatCode>
                <c:ptCount val="10"/>
                <c:pt idx="0">
                  <c:v>94306</c:v>
                </c:pt>
                <c:pt idx="1">
                  <c:v>97781</c:v>
                </c:pt>
                <c:pt idx="2">
                  <c:v>100899</c:v>
                </c:pt>
                <c:pt idx="3">
                  <c:v>106538</c:v>
                </c:pt>
                <c:pt idx="4">
                  <c:v>112299</c:v>
                </c:pt>
                <c:pt idx="5">
                  <c:v>116474</c:v>
                </c:pt>
                <c:pt idx="6">
                  <c:v>120735</c:v>
                </c:pt>
                <c:pt idx="7">
                  <c:v>129205</c:v>
                </c:pt>
                <c:pt idx="8">
                  <c:v>133002</c:v>
                </c:pt>
                <c:pt idx="9">
                  <c:v>135161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8-4D29-8B3E-B3682D03186E}"/>
            </c:ext>
          </c:extLst>
        </c:ser>
        <c:ser>
          <c:idx val="1"/>
          <c:order val="1"/>
          <c:tx>
            <c:strRef>
              <c:f>'3.6'!$A$7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'3.6'!$B$7:$K$7</c:f>
              <c:numCache>
                <c:formatCode>#,##0</c:formatCode>
                <c:ptCount val="10"/>
                <c:pt idx="0">
                  <c:v>32070</c:v>
                </c:pt>
                <c:pt idx="1">
                  <c:v>35071</c:v>
                </c:pt>
                <c:pt idx="2">
                  <c:v>38399</c:v>
                </c:pt>
                <c:pt idx="3">
                  <c:v>40845</c:v>
                </c:pt>
                <c:pt idx="4">
                  <c:v>44831</c:v>
                </c:pt>
                <c:pt idx="5">
                  <c:v>46802</c:v>
                </c:pt>
                <c:pt idx="6">
                  <c:v>48807</c:v>
                </c:pt>
                <c:pt idx="7">
                  <c:v>52038</c:v>
                </c:pt>
                <c:pt idx="8">
                  <c:v>53687</c:v>
                </c:pt>
                <c:pt idx="9">
                  <c:v>54867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8-4D29-8B3E-B3682D03186E}"/>
            </c:ext>
          </c:extLst>
        </c:ser>
        <c:ser>
          <c:idx val="2"/>
          <c:order val="2"/>
          <c:tx>
            <c:strRef>
              <c:f>'3.6'!$A$8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'3.6'!$B$8:$K$8</c:f>
              <c:numCache>
                <c:formatCode>_-* #,##0_-;\-* #,##0_-;_-* "-"??_-;_-@_-</c:formatCode>
                <c:ptCount val="10"/>
                <c:pt idx="0">
                  <c:v>62354</c:v>
                </c:pt>
                <c:pt idx="1">
                  <c:v>69212</c:v>
                </c:pt>
                <c:pt idx="2">
                  <c:v>76100</c:v>
                </c:pt>
                <c:pt idx="3">
                  <c:v>82749</c:v>
                </c:pt>
                <c:pt idx="4">
                  <c:v>88883</c:v>
                </c:pt>
                <c:pt idx="5">
                  <c:v>93207</c:v>
                </c:pt>
                <c:pt idx="6">
                  <c:v>103505</c:v>
                </c:pt>
                <c:pt idx="7">
                  <c:v>113479</c:v>
                </c:pt>
                <c:pt idx="8">
                  <c:v>110133</c:v>
                </c:pt>
                <c:pt idx="9">
                  <c:v>109031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8-4D29-8B3E-B3682D03186E}"/>
            </c:ext>
          </c:extLst>
        </c:ser>
        <c:ser>
          <c:idx val="3"/>
          <c:order val="3"/>
          <c:tx>
            <c:strRef>
              <c:f>'3.6'!$A$9</c:f>
              <c:strCache>
                <c:ptCount val="1"/>
                <c:pt idx="0">
                  <c:v>Total Services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'3.6'!$B$3:$K$3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'3.6'!$B$9:$K$9</c:f>
              <c:numCache>
                <c:formatCode>_-* #,##0_-;\-* #,##0_-;_-* "-"??_-;_-@_-</c:formatCode>
                <c:ptCount val="10"/>
                <c:pt idx="0">
                  <c:v>94424</c:v>
                </c:pt>
                <c:pt idx="1">
                  <c:v>104283</c:v>
                </c:pt>
                <c:pt idx="2">
                  <c:v>114499</c:v>
                </c:pt>
                <c:pt idx="3">
                  <c:v>123594</c:v>
                </c:pt>
                <c:pt idx="4">
                  <c:v>133714</c:v>
                </c:pt>
                <c:pt idx="5">
                  <c:v>140009</c:v>
                </c:pt>
                <c:pt idx="6">
                  <c:v>152312</c:v>
                </c:pt>
                <c:pt idx="7">
                  <c:v>165517</c:v>
                </c:pt>
                <c:pt idx="8">
                  <c:v>163820</c:v>
                </c:pt>
                <c:pt idx="9">
                  <c:v>163898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8-4D29-8B3E-B3682D031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00992"/>
        <c:axId val="292502528"/>
      </c:lineChart>
      <c:catAx>
        <c:axId val="2925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2528"/>
        <c:crosses val="autoZero"/>
        <c:auto val="1"/>
        <c:lblAlgn val="ctr"/>
        <c:lblOffset val="100"/>
        <c:noMultiLvlLbl val="0"/>
      </c:catAx>
      <c:valAx>
        <c:axId val="29250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'3.7'!$A$15</c:f>
              <c:strCache>
                <c:ptCount val="1"/>
                <c:pt idx="0">
                  <c:v>Total 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'3.7'!$B$15:$K$15</c:f>
              <c:numCache>
                <c:formatCode>0.0%</c:formatCode>
                <c:ptCount val="10"/>
                <c:pt idx="0">
                  <c:v>0.4996873840936788</c:v>
                </c:pt>
                <c:pt idx="1">
                  <c:v>0.48391103808694275</c:v>
                </c:pt>
                <c:pt idx="2">
                  <c:v>0.46843053324543404</c:v>
                </c:pt>
                <c:pt idx="3">
                  <c:v>0.46294300662228632</c:v>
                </c:pt>
                <c:pt idx="4">
                  <c:v>0.45647587729103745</c:v>
                </c:pt>
                <c:pt idx="5">
                  <c:v>0.45411976622232275</c:v>
                </c:pt>
                <c:pt idx="6">
                  <c:v>0.44217662160726906</c:v>
                </c:pt>
                <c:pt idx="7">
                  <c:v>0.4383961835220988</c:v>
                </c:pt>
                <c:pt idx="8">
                  <c:v>0.44808673211554401</c:v>
                </c:pt>
                <c:pt idx="9">
                  <c:v>0.4519542966438061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F3-8E99-59DF7A615B7D}"/>
            </c:ext>
          </c:extLst>
        </c:ser>
        <c:ser>
          <c:idx val="1"/>
          <c:order val="1"/>
          <c:tx>
            <c:strRef>
              <c:f>'3.7'!$A$16</c:f>
              <c:strCache>
                <c:ptCount val="1"/>
                <c:pt idx="0">
                  <c:v>Business, Financial &amp; Other 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'3.7'!$B$16:$K$16</c:f>
              <c:numCache>
                <c:formatCode>0.0%</c:formatCode>
                <c:ptCount val="10"/>
                <c:pt idx="0">
                  <c:v>0.16992529009696392</c:v>
                </c:pt>
                <c:pt idx="1">
                  <c:v>0.17356382136352838</c:v>
                </c:pt>
                <c:pt idx="2">
                  <c:v>0.17826999322184978</c:v>
                </c:pt>
                <c:pt idx="3">
                  <c:v>0.17748509551040273</c:v>
                </c:pt>
                <c:pt idx="4">
                  <c:v>0.18223020734676623</c:v>
                </c:pt>
                <c:pt idx="5">
                  <c:v>0.18247603154984932</c:v>
                </c:pt>
                <c:pt idx="6">
                  <c:v>0.17874944606606188</c:v>
                </c:pt>
                <c:pt idx="7">
                  <c:v>0.17656639137899444</c:v>
                </c:pt>
                <c:pt idx="8">
                  <c:v>0.18087271159145885</c:v>
                </c:pt>
                <c:pt idx="9">
                  <c:v>0.18346547002430957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F3-8E99-59DF7A615B7D}"/>
            </c:ext>
          </c:extLst>
        </c:ser>
        <c:ser>
          <c:idx val="2"/>
          <c:order val="2"/>
          <c:tx>
            <c:strRef>
              <c:f>'3.7'!$A$17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'3.7'!$B$17:$K$17</c:f>
              <c:numCache>
                <c:formatCode>0.0%</c:formatCode>
                <c:ptCount val="10"/>
                <c:pt idx="0">
                  <c:v>0.33038732580935726</c:v>
                </c:pt>
                <c:pt idx="1">
                  <c:v>0.34252514054952887</c:v>
                </c:pt>
                <c:pt idx="2">
                  <c:v>0.35329947353271618</c:v>
                </c:pt>
                <c:pt idx="3">
                  <c:v>0.35957189786731092</c:v>
                </c:pt>
                <c:pt idx="4">
                  <c:v>0.36129391536219629</c:v>
                </c:pt>
                <c:pt idx="5">
                  <c:v>0.36340420222782799</c:v>
                </c:pt>
                <c:pt idx="6">
                  <c:v>0.37907393232666903</c:v>
                </c:pt>
                <c:pt idx="7">
                  <c:v>0.38503742509890676</c:v>
                </c:pt>
                <c:pt idx="8">
                  <c:v>0.37104055629299715</c:v>
                </c:pt>
                <c:pt idx="9">
                  <c:v>0.36458023333188433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4-49F3-8E99-59DF7A615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1079904"/>
        <c:axId val="831096304"/>
      </c:barChart>
      <c:catAx>
        <c:axId val="8310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96304"/>
        <c:crosses val="autoZero"/>
        <c:auto val="1"/>
        <c:lblAlgn val="ctr"/>
        <c:lblOffset val="100"/>
        <c:noMultiLvlLbl val="0"/>
      </c:catAx>
      <c:valAx>
        <c:axId val="831096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0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F5-43E8-8E38-CC3741FD1D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F5-43E8-8E38-CC3741FD1D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F5-43E8-8E38-CC3741FD1D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'3.7'!$B$15:$B$17</c:f>
              <c:numCache>
                <c:formatCode>0.0%</c:formatCode>
                <c:ptCount val="3"/>
                <c:pt idx="0">
                  <c:v>0.4996873840936788</c:v>
                </c:pt>
                <c:pt idx="1">
                  <c:v>0.16992529009696392</c:v>
                </c:pt>
                <c:pt idx="2">
                  <c:v>0.33038732580935726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F-4040-B268-D589C033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2-4A73-922E-F186316B84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C2-4A73-922E-F186316B84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C2-4A73-922E-F186316B84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'3.7'!$A$15:$A$17</c:f>
              <c:strCache>
                <c:ptCount val="3"/>
                <c:pt idx="0">
                  <c:v>Total Industry</c:v>
                </c:pt>
                <c:pt idx="1">
                  <c:v>Business, Financial &amp; Other Services</c:v>
                </c:pt>
                <c:pt idx="2">
                  <c:v>Information, Communication &amp; Computer Services</c:v>
                </c:pt>
              </c:strCache>
            </c:strRef>
          </c:cat>
          <c:val>
            <c:numRef>
              <c:f>'3.7'!$K$15:$K$17</c:f>
              <c:numCache>
                <c:formatCode>0.0%</c:formatCode>
                <c:ptCount val="3"/>
                <c:pt idx="0">
                  <c:v>0.4519542966438061</c:v>
                </c:pt>
                <c:pt idx="1">
                  <c:v>0.18346547002430957</c:v>
                </c:pt>
                <c:pt idx="2">
                  <c:v>0.36458023333188433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A-4E6B-AF25-3A273D7FD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C'!$A$3</c:f>
              <c:strCache>
                <c:ptCount val="1"/>
                <c:pt idx="0">
                  <c:v>Dublin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'Figure C'!$B$3:$K$3</c:f>
              <c:numCache>
                <c:formatCode>_-* #,##0_-;\-* #,##0_-;_-* "-"??_-;_-@_-</c:formatCode>
                <c:ptCount val="10"/>
                <c:pt idx="0">
                  <c:v>118376</c:v>
                </c:pt>
                <c:pt idx="1">
                  <c:v>126680</c:v>
                </c:pt>
                <c:pt idx="2">
                  <c:v>137444</c:v>
                </c:pt>
                <c:pt idx="3">
                  <c:v>146334</c:v>
                </c:pt>
                <c:pt idx="4">
                  <c:v>158248</c:v>
                </c:pt>
                <c:pt idx="5">
                  <c:v>165877</c:v>
                </c:pt>
                <c:pt idx="6">
                  <c:v>180199</c:v>
                </c:pt>
                <c:pt idx="7">
                  <c:v>196895</c:v>
                </c:pt>
                <c:pt idx="8">
                  <c:v>198436</c:v>
                </c:pt>
                <c:pt idx="9">
                  <c:v>200505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5-4C42-954C-4CB4D90CD6C4}"/>
            </c:ext>
          </c:extLst>
        </c:ser>
        <c:ser>
          <c:idx val="1"/>
          <c:order val="1"/>
          <c:tx>
            <c:strRef>
              <c:f>'Figure C'!$A$4</c:f>
              <c:strCache>
                <c:ptCount val="1"/>
                <c:pt idx="0">
                  <c:v>South and East (Mid East, Mid West, South East and South West)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'Figure C'!$B$4:$K$4</c:f>
              <c:numCache>
                <c:formatCode>_-* #,##0_-;\-* #,##0_-;_-* "-"??_-;_-@_-</c:formatCode>
                <c:ptCount val="10"/>
                <c:pt idx="0">
                  <c:v>144930</c:v>
                </c:pt>
                <c:pt idx="1">
                  <c:v>152718</c:v>
                </c:pt>
                <c:pt idx="2">
                  <c:v>158497</c:v>
                </c:pt>
                <c:pt idx="3">
                  <c:v>167092</c:v>
                </c:pt>
                <c:pt idx="4">
                  <c:v>174802</c:v>
                </c:pt>
                <c:pt idx="5">
                  <c:v>180850</c:v>
                </c:pt>
                <c:pt idx="6">
                  <c:v>190362</c:v>
                </c:pt>
                <c:pt idx="7">
                  <c:v>200263</c:v>
                </c:pt>
                <c:pt idx="8">
                  <c:v>203108</c:v>
                </c:pt>
                <c:pt idx="9">
                  <c:v>205622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5-4C42-954C-4CB4D90CD6C4}"/>
            </c:ext>
          </c:extLst>
        </c:ser>
        <c:ser>
          <c:idx val="2"/>
          <c:order val="2"/>
          <c:tx>
            <c:strRef>
              <c:f>'Figure C'!$A$5</c:f>
              <c:strCache>
                <c:ptCount val="1"/>
                <c:pt idx="0">
                  <c:v>BMW area (Border, Midlands, and West)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C'!$B$2:$K$2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'Figure C'!$B$5:$K$5</c:f>
              <c:numCache>
                <c:formatCode>_-* #,##0_-;\-* #,##0_-;_-* "-"??_-;_-@_-</c:formatCode>
                <c:ptCount val="10"/>
                <c:pt idx="0">
                  <c:v>64878</c:v>
                </c:pt>
                <c:pt idx="1">
                  <c:v>68525</c:v>
                </c:pt>
                <c:pt idx="2">
                  <c:v>74101</c:v>
                </c:pt>
                <c:pt idx="3">
                  <c:v>79356</c:v>
                </c:pt>
                <c:pt idx="4">
                  <c:v>83592</c:v>
                </c:pt>
                <c:pt idx="5">
                  <c:v>84256</c:v>
                </c:pt>
                <c:pt idx="6">
                  <c:v>88312</c:v>
                </c:pt>
                <c:pt idx="7">
                  <c:v>93875</c:v>
                </c:pt>
                <c:pt idx="8">
                  <c:v>96487</c:v>
                </c:pt>
                <c:pt idx="9">
                  <c:v>98704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5-4C42-954C-4CB4D90CD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670024"/>
        <c:axId val="800668384"/>
      </c:lineChart>
      <c:catAx>
        <c:axId val="8006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68384"/>
        <c:crosses val="autoZero"/>
        <c:auto val="1"/>
        <c:lblAlgn val="ctr"/>
        <c:lblOffset val="100"/>
        <c:noMultiLvlLbl val="0"/>
      </c:catAx>
      <c:valAx>
        <c:axId val="800668384"/>
        <c:scaling>
          <c:orientation val="minMax"/>
          <c:max val="2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67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D'!$A$4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D'!$B$3:$K$3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D'!$B$4:$K$4</c:f>
              <c:numCache>
                <c:formatCode>_-* #,##0_-;\-* #,##0_-;_-* "-"??_-;_-@_-</c:formatCode>
                <c:ptCount val="10"/>
                <c:pt idx="0">
                  <c:v>189412</c:v>
                </c:pt>
                <c:pt idx="1">
                  <c:v>196651</c:v>
                </c:pt>
                <c:pt idx="2">
                  <c:v>205852</c:v>
                </c:pt>
                <c:pt idx="3">
                  <c:v>217710</c:v>
                </c:pt>
                <c:pt idx="4">
                  <c:v>226843</c:v>
                </c:pt>
                <c:pt idx="5">
                  <c:v>233863</c:v>
                </c:pt>
                <c:pt idx="6">
                  <c:v>245018</c:v>
                </c:pt>
                <c:pt idx="7">
                  <c:v>258360</c:v>
                </c:pt>
                <c:pt idx="8">
                  <c:v>265504</c:v>
                </c:pt>
                <c:pt idx="9">
                  <c:v>270469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8-4DAB-BBD9-134E04D94CB7}"/>
            </c:ext>
          </c:extLst>
        </c:ser>
        <c:ser>
          <c:idx val="1"/>
          <c:order val="1"/>
          <c:tx>
            <c:strRef>
              <c:f>'Figure D'!$A$5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D'!$B$3:$K$3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'Figure D'!$B$5:$K$5</c:f>
              <c:numCache>
                <c:formatCode>_-* #,##0_-;\-* #,##0_-;_-* "-"??_-;_-@_-</c:formatCode>
                <c:ptCount val="10"/>
                <c:pt idx="0">
                  <c:v>138772</c:v>
                </c:pt>
                <c:pt idx="1">
                  <c:v>151272</c:v>
                </c:pt>
                <c:pt idx="2">
                  <c:v>164190</c:v>
                </c:pt>
                <c:pt idx="3">
                  <c:v>175072</c:v>
                </c:pt>
                <c:pt idx="4">
                  <c:v>189799</c:v>
                </c:pt>
                <c:pt idx="5">
                  <c:v>197120</c:v>
                </c:pt>
                <c:pt idx="6">
                  <c:v>213855</c:v>
                </c:pt>
                <c:pt idx="7">
                  <c:v>232673</c:v>
                </c:pt>
                <c:pt idx="8">
                  <c:v>232527</c:v>
                </c:pt>
                <c:pt idx="9">
                  <c:v>234362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8-4DAB-BBD9-134E04D9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984616"/>
        <c:axId val="843984944"/>
      </c:lineChart>
      <c:catAx>
        <c:axId val="8439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944"/>
        <c:crosses val="autoZero"/>
        <c:auto val="1"/>
        <c:lblAlgn val="ctr"/>
        <c:lblOffset val="100"/>
        <c:noMultiLvlLbl val="0"/>
      </c:catAx>
      <c:valAx>
        <c:axId val="8439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8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'1.1'!$B$4:$K$4</c:f>
              <c:numCache>
                <c:formatCode>#,##0</c:formatCode>
                <c:ptCount val="10"/>
                <c:pt idx="0">
                  <c:v>188730</c:v>
                </c:pt>
                <c:pt idx="1">
                  <c:v>202064</c:v>
                </c:pt>
                <c:pt idx="2">
                  <c:v>215398</c:v>
                </c:pt>
                <c:pt idx="3">
                  <c:v>230132</c:v>
                </c:pt>
                <c:pt idx="4">
                  <c:v>246013</c:v>
                </c:pt>
                <c:pt idx="5">
                  <c:v>256483</c:v>
                </c:pt>
                <c:pt idx="6">
                  <c:v>273047</c:v>
                </c:pt>
                <c:pt idx="7">
                  <c:v>294722</c:v>
                </c:pt>
                <c:pt idx="8">
                  <c:v>296822</c:v>
                </c:pt>
                <c:pt idx="9">
                  <c:v>299059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1-4157-9210-99E9389814D4}"/>
            </c:ext>
          </c:extLst>
        </c:ser>
        <c:ser>
          <c:idx val="1"/>
          <c:order val="1"/>
          <c:tx>
            <c:strRef>
              <c:f>'1.1'!$A$5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'1.1'!$B$5:$K$5</c:f>
              <c:numCache>
                <c:formatCode>#,##0</c:formatCode>
                <c:ptCount val="10"/>
                <c:pt idx="0">
                  <c:v>139454</c:v>
                </c:pt>
                <c:pt idx="1">
                  <c:v>145859</c:v>
                </c:pt>
                <c:pt idx="2">
                  <c:v>154644</c:v>
                </c:pt>
                <c:pt idx="3">
                  <c:v>162650</c:v>
                </c:pt>
                <c:pt idx="4">
                  <c:v>170629</c:v>
                </c:pt>
                <c:pt idx="5">
                  <c:v>174500</c:v>
                </c:pt>
                <c:pt idx="6">
                  <c:v>185826</c:v>
                </c:pt>
                <c:pt idx="7">
                  <c:v>196311</c:v>
                </c:pt>
                <c:pt idx="8">
                  <c:v>201209</c:v>
                </c:pt>
                <c:pt idx="9">
                  <c:v>205772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1-4157-9210-99E938981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518528"/>
        <c:axId val="266520064"/>
      </c:lineChart>
      <c:catAx>
        <c:axId val="2665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20064"/>
        <c:crosses val="autoZero"/>
        <c:auto val="1"/>
        <c:lblAlgn val="ctr"/>
        <c:lblOffset val="100"/>
        <c:noMultiLvlLbl val="0"/>
      </c:catAx>
      <c:valAx>
        <c:axId val="2665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51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'1.2'!$A$4</c:f>
              <c:strCache>
                <c:ptCount val="1"/>
                <c:pt idx="0">
                  <c:v>Foreign Owned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'1.2'!$B$3:$K$3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'1.2'!$B$4:$K$4</c:f>
              <c:numCache>
                <c:formatCode>_-* #,##0_-;\-* #,##0_-;_-* "-"??_-;_-@_-</c:formatCode>
                <c:ptCount val="10"/>
                <c:pt idx="0">
                  <c:v>20979</c:v>
                </c:pt>
                <c:pt idx="1">
                  <c:v>21130</c:v>
                </c:pt>
                <c:pt idx="2">
                  <c:v>20638</c:v>
                </c:pt>
                <c:pt idx="3">
                  <c:v>22481</c:v>
                </c:pt>
                <c:pt idx="4">
                  <c:v>22940</c:v>
                </c:pt>
                <c:pt idx="5">
                  <c:v>22336</c:v>
                </c:pt>
                <c:pt idx="6">
                  <c:v>21099</c:v>
                </c:pt>
                <c:pt idx="7">
                  <c:v>21667</c:v>
                </c:pt>
                <c:pt idx="8">
                  <c:v>18986</c:v>
                </c:pt>
                <c:pt idx="9">
                  <c:v>17813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5-49FD-9375-BA1F49538649}"/>
            </c:ext>
          </c:extLst>
        </c:ser>
        <c:ser>
          <c:idx val="1"/>
          <c:order val="1"/>
          <c:tx>
            <c:strRef>
              <c:f>'1.2'!$A$5</c:f>
              <c:strCache>
                <c:ptCount val="1"/>
                <c:pt idx="0">
                  <c:v>Irish Owned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'1.2'!$B$3:$K$3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'1.2'!$B$5:$K$5</c:f>
              <c:numCache>
                <c:formatCode>_-* #,##0_-;\-* #,##0_-;_-* "-"??_-;_-@_-</c:formatCode>
                <c:ptCount val="10"/>
                <c:pt idx="0">
                  <c:v>18908</c:v>
                </c:pt>
                <c:pt idx="1">
                  <c:v>18552</c:v>
                </c:pt>
                <c:pt idx="2">
                  <c:v>19499</c:v>
                </c:pt>
                <c:pt idx="3">
                  <c:v>19237</c:v>
                </c:pt>
                <c:pt idx="4">
                  <c:v>19726</c:v>
                </c:pt>
                <c:pt idx="5">
                  <c:v>17734</c:v>
                </c:pt>
                <c:pt idx="6">
                  <c:v>19321</c:v>
                </c:pt>
                <c:pt idx="7">
                  <c:v>24331</c:v>
                </c:pt>
                <c:pt idx="8">
                  <c:v>22716</c:v>
                </c:pt>
                <c:pt idx="9">
                  <c:v>24119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5-49FD-9375-BA1F49538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41824"/>
        <c:axId val="286147712"/>
      </c:lineChart>
      <c:catAx>
        <c:axId val="2861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7712"/>
        <c:crosses val="autoZero"/>
        <c:auto val="1"/>
        <c:lblAlgn val="ctr"/>
        <c:lblOffset val="100"/>
        <c:noMultiLvlLbl val="0"/>
      </c:catAx>
      <c:valAx>
        <c:axId val="2861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'1.3'!$A$4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'1.3'!$B$4:$K$4</c:f>
              <c:numCache>
                <c:formatCode>_-* #,##0_-;\-* #,##0_-;_-* "-"??_-;_-@_-</c:formatCode>
                <c:ptCount val="10"/>
                <c:pt idx="0">
                  <c:v>189412</c:v>
                </c:pt>
                <c:pt idx="1">
                  <c:v>196651</c:v>
                </c:pt>
                <c:pt idx="2">
                  <c:v>205852</c:v>
                </c:pt>
                <c:pt idx="3">
                  <c:v>217710</c:v>
                </c:pt>
                <c:pt idx="4">
                  <c:v>226843</c:v>
                </c:pt>
                <c:pt idx="5">
                  <c:v>233863</c:v>
                </c:pt>
                <c:pt idx="6">
                  <c:v>245018</c:v>
                </c:pt>
                <c:pt idx="7">
                  <c:v>258360</c:v>
                </c:pt>
                <c:pt idx="8">
                  <c:v>265504</c:v>
                </c:pt>
                <c:pt idx="9">
                  <c:v>270469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8-4369-A440-1531B079B47C}"/>
            </c:ext>
          </c:extLst>
        </c:ser>
        <c:ser>
          <c:idx val="1"/>
          <c:order val="1"/>
          <c:tx>
            <c:strRef>
              <c:f>'1.3'!$A$5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'1.3'!$B$3:$K$3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'1.3'!$B$5:$K$5</c:f>
              <c:numCache>
                <c:formatCode>_-* #,##0_-;\-* #,##0_-;_-* "-"??_-;_-@_-</c:formatCode>
                <c:ptCount val="10"/>
                <c:pt idx="0">
                  <c:v>138772</c:v>
                </c:pt>
                <c:pt idx="1">
                  <c:v>151272</c:v>
                </c:pt>
                <c:pt idx="2">
                  <c:v>164190</c:v>
                </c:pt>
                <c:pt idx="3">
                  <c:v>175072</c:v>
                </c:pt>
                <c:pt idx="4">
                  <c:v>189799</c:v>
                </c:pt>
                <c:pt idx="5">
                  <c:v>197120</c:v>
                </c:pt>
                <c:pt idx="6">
                  <c:v>213855</c:v>
                </c:pt>
                <c:pt idx="7">
                  <c:v>232673</c:v>
                </c:pt>
                <c:pt idx="8">
                  <c:v>232527</c:v>
                </c:pt>
                <c:pt idx="9">
                  <c:v>234362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8-4369-A440-1531B079B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354816"/>
        <c:axId val="286360704"/>
      </c:lineChart>
      <c:catAx>
        <c:axId val="2863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60704"/>
        <c:crosses val="autoZero"/>
        <c:auto val="1"/>
        <c:lblAlgn val="ctr"/>
        <c:lblOffset val="100"/>
        <c:noMultiLvlLbl val="0"/>
      </c:catAx>
      <c:valAx>
        <c:axId val="2863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5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IE" sz="1200"/>
              <a:t>Foreign Owned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'1.4'!$A$14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'1.4'!$B$13:$K$13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'1.4'!$B$14:$K$14</c:f>
              <c:numCache>
                <c:formatCode>0.0%</c:formatCode>
                <c:ptCount val="10"/>
                <c:pt idx="0">
                  <c:v>0.4996873840936788</c:v>
                </c:pt>
                <c:pt idx="1">
                  <c:v>0.48391103808694275</c:v>
                </c:pt>
                <c:pt idx="2">
                  <c:v>0.46843053324543404</c:v>
                </c:pt>
                <c:pt idx="3">
                  <c:v>0.46294300662228632</c:v>
                </c:pt>
                <c:pt idx="4">
                  <c:v>0.45647587729103745</c:v>
                </c:pt>
                <c:pt idx="5">
                  <c:v>0.45411976622232275</c:v>
                </c:pt>
                <c:pt idx="6">
                  <c:v>0.44217662160726906</c:v>
                </c:pt>
                <c:pt idx="7">
                  <c:v>0.4383961835220988</c:v>
                </c:pt>
                <c:pt idx="8">
                  <c:v>0.44808673211554401</c:v>
                </c:pt>
                <c:pt idx="9">
                  <c:v>0.4519542966438061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D-4889-B593-1CFD5612A4A1}"/>
            </c:ext>
          </c:extLst>
        </c:ser>
        <c:ser>
          <c:idx val="1"/>
          <c:order val="1"/>
          <c:tx>
            <c:strRef>
              <c:f>'1.4'!$A$15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'1.4'!$B$13:$K$13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'1.4'!$B$15:$K$15</c:f>
              <c:numCache>
                <c:formatCode>0.0%</c:formatCode>
                <c:ptCount val="10"/>
                <c:pt idx="0">
                  <c:v>0.50031261590632115</c:v>
                </c:pt>
                <c:pt idx="1">
                  <c:v>0.5160889619130572</c:v>
                </c:pt>
                <c:pt idx="2">
                  <c:v>0.53156946675456596</c:v>
                </c:pt>
                <c:pt idx="3">
                  <c:v>0.53705699337771362</c:v>
                </c:pt>
                <c:pt idx="4">
                  <c:v>0.54352412270896255</c:v>
                </c:pt>
                <c:pt idx="5">
                  <c:v>0.54588023377767725</c:v>
                </c:pt>
                <c:pt idx="6">
                  <c:v>0.55782337839273088</c:v>
                </c:pt>
                <c:pt idx="7">
                  <c:v>0.56160381647790125</c:v>
                </c:pt>
                <c:pt idx="8">
                  <c:v>0.55191326788445605</c:v>
                </c:pt>
                <c:pt idx="9">
                  <c:v>0.54804570335619396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D-4889-B593-1CFD5612A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384128"/>
        <c:axId val="286385664"/>
      </c:barChart>
      <c:catAx>
        <c:axId val="2863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5664"/>
        <c:crosses val="autoZero"/>
        <c:auto val="1"/>
        <c:lblAlgn val="ctr"/>
        <c:lblOffset val="100"/>
        <c:noMultiLvlLbl val="0"/>
      </c:catAx>
      <c:valAx>
        <c:axId val="2863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38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526282</xdr:colOff>
      <xdr:row>9</xdr:row>
      <xdr:rowOff>154892</xdr:rowOff>
    </xdr:from>
    <xdr:to>
      <xdr:col>10</xdr:col>
      <xdr:colOff>361322</xdr:colOff>
      <xdr:row>28</xdr:row>
      <xdr:rowOff>83456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146C60-D3AC-4A73-BE07-8BA99F630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</xdr:colOff>
      <xdr:row>10</xdr:row>
      <xdr:rowOff>128587</xdr:rowOff>
    </xdr:from>
    <xdr:to>
      <xdr:col>9</xdr:col>
      <xdr:colOff>357187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FE9CBB-68A6-462C-8F86-58957D9B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2224087</xdr:colOff>
      <xdr:row>7</xdr:row>
      <xdr:rowOff>138112</xdr:rowOff>
    </xdr:from>
    <xdr:to>
      <xdr:col>7</xdr:col>
      <xdr:colOff>390525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5E2D3-7028-4C23-B44C-E145AC9C9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2214562</xdr:colOff>
      <xdr:row>8</xdr:row>
      <xdr:rowOff>33337</xdr:rowOff>
    </xdr:from>
    <xdr:to>
      <xdr:col>10</xdr:col>
      <xdr:colOff>0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08EAE-767F-4C36-8F68-6306DC652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7</xdr:row>
      <xdr:rowOff>176211</xdr:rowOff>
    </xdr:from>
    <xdr:to>
      <xdr:col>10</xdr:col>
      <xdr:colOff>571500</xdr:colOff>
      <xdr:row>23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01FDA-4A9A-49D0-95CF-99F37EF27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23</xdr:row>
      <xdr:rowOff>190499</xdr:rowOff>
    </xdr:from>
    <xdr:to>
      <xdr:col>22</xdr:col>
      <xdr:colOff>600075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A28990-526D-4362-8747-E0F8D8EBC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323850</xdr:colOff>
      <xdr:row>8</xdr:row>
      <xdr:rowOff>171450</xdr:rowOff>
    </xdr:from>
    <xdr:to>
      <xdr:col>21</xdr:col>
      <xdr:colOff>19050</xdr:colOff>
      <xdr:row>23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B710087-95CF-41F3-9A26-676A59544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942975</xdr:colOff>
      <xdr:row>12</xdr:row>
      <xdr:rowOff>168275</xdr:rowOff>
    </xdr:from>
    <xdr:to>
      <xdr:col>8</xdr:col>
      <xdr:colOff>377825</xdr:colOff>
      <xdr:row>27</xdr:row>
      <xdr:rowOff>149225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0D041BD-D9C5-F992-EF52-5C04D4A60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339725</xdr:colOff>
      <xdr:row>23</xdr:row>
      <xdr:rowOff>85725</xdr:rowOff>
    </xdr:from>
    <xdr:to>
      <xdr:col>10</xdr:col>
      <xdr:colOff>117475</xdr:colOff>
      <xdr:row>38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04643F-4A13-2FD3-EB64-C77322764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593725</xdr:colOff>
      <xdr:row>24</xdr:row>
      <xdr:rowOff>15875</xdr:rowOff>
    </xdr:from>
    <xdr:to>
      <xdr:col>11</xdr:col>
      <xdr:colOff>473075</xdr:colOff>
      <xdr:row>38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96853F-F392-3E96-857E-6ABEA0756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2527300</xdr:colOff>
      <xdr:row>12</xdr:row>
      <xdr:rowOff>0</xdr:rowOff>
    </xdr:from>
    <xdr:to>
      <xdr:col>8</xdr:col>
      <xdr:colOff>539750</xdr:colOff>
      <xdr:row>30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C9C533-742D-196D-59B8-23BF14D28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22</xdr:row>
      <xdr:rowOff>0</xdr:rowOff>
    </xdr:from>
    <xdr:to>
      <xdr:col>21</xdr:col>
      <xdr:colOff>485775</xdr:colOff>
      <xdr:row>36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E994B3-299F-44BD-B066-BE8BFB683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31</xdr:row>
      <xdr:rowOff>9525</xdr:rowOff>
    </xdr:from>
    <xdr:to>
      <xdr:col>3</xdr:col>
      <xdr:colOff>619125</xdr:colOff>
      <xdr:row>45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AFCCAA-6833-4C68-8BB2-30E8B8C38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377825</xdr:colOff>
      <xdr:row>31</xdr:row>
      <xdr:rowOff>15875</xdr:rowOff>
    </xdr:from>
    <xdr:to>
      <xdr:col>10</xdr:col>
      <xdr:colOff>301624</xdr:colOff>
      <xdr:row>45</xdr:row>
      <xdr:rowOff>53974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BD7A6E-8F93-4AF3-8D80-4459391F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1136015</xdr:colOff>
      <xdr:row>13</xdr:row>
      <xdr:rowOff>64451</xdr:rowOff>
    </xdr:from>
    <xdr:to>
      <xdr:col>24</xdr:col>
      <xdr:colOff>185420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6D78A-195A-45C6-A1AD-F78C37B83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13</xdr:row>
      <xdr:rowOff>23812</xdr:rowOff>
    </xdr:from>
    <xdr:to>
      <xdr:col>6</xdr:col>
      <xdr:colOff>228599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C9DE20-8BF1-43DF-9441-E777DF3AC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552448</xdr:colOff>
      <xdr:row>12</xdr:row>
      <xdr:rowOff>185736</xdr:rowOff>
    </xdr:from>
    <xdr:to>
      <xdr:col>14</xdr:col>
      <xdr:colOff>28575</xdr:colOff>
      <xdr:row>32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E6EC9-D19A-4FDC-B9B4-C65DC5412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250372</xdr:colOff>
      <xdr:row>0</xdr:row>
      <xdr:rowOff>124731</xdr:rowOff>
    </xdr:from>
    <xdr:to>
      <xdr:col>19</xdr:col>
      <xdr:colOff>366486</xdr:colOff>
      <xdr:row>15</xdr:row>
      <xdr:rowOff>105680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A4F87-D752-F41B-EBD4-FD8728B47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250916</xdr:colOff>
      <xdr:row>2</xdr:row>
      <xdr:rowOff>64498</xdr:rowOff>
    </xdr:from>
    <xdr:to>
      <xdr:col>25</xdr:col>
      <xdr:colOff>536938</xdr:colOff>
      <xdr:row>17</xdr:row>
      <xdr:rowOff>86269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DB9F4F-0BA8-27D8-0068-68AB7156B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539476</xdr:colOff>
      <xdr:row>16</xdr:row>
      <xdr:rowOff>180430</xdr:rowOff>
    </xdr:from>
    <xdr:to>
      <xdr:col>19</xdr:col>
      <xdr:colOff>315776</xdr:colOff>
      <xdr:row>35</xdr:row>
      <xdr:rowOff>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CFA88-78CB-8178-38A4-875204FB9A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417698</xdr:colOff>
      <xdr:row>15</xdr:row>
      <xdr:rowOff>177499</xdr:rowOff>
    </xdr:from>
    <xdr:to>
      <xdr:col>6</xdr:col>
      <xdr:colOff>201648</xdr:colOff>
      <xdr:row>34</xdr:row>
      <xdr:rowOff>64880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69AD59-29D5-4F29-AB33-4C0C9F2FC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852487</xdr:colOff>
      <xdr:row>20</xdr:row>
      <xdr:rowOff>1587</xdr:rowOff>
    </xdr:from>
    <xdr:to>
      <xdr:col>8</xdr:col>
      <xdr:colOff>319087</xdr:colOff>
      <xdr:row>34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93D43F-86BE-48CD-8D63-BCD065217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413384</xdr:colOff>
      <xdr:row>11</xdr:row>
      <xdr:rowOff>160020</xdr:rowOff>
    </xdr:from>
    <xdr:to>
      <xdr:col>15</xdr:col>
      <xdr:colOff>410209</xdr:colOff>
      <xdr:row>26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2B0BFE-A9FE-82C5-5D13-4F659744F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22225</xdr:colOff>
      <xdr:row>8</xdr:row>
      <xdr:rowOff>136525</xdr:rowOff>
    </xdr:from>
    <xdr:to>
      <xdr:col>23</xdr:col>
      <xdr:colOff>327025</xdr:colOff>
      <xdr:row>23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C15F5C-6753-B04F-AF09-0C1DE25A2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1910325</xdr:colOff>
      <xdr:row>9</xdr:row>
      <xdr:rowOff>15935</xdr:rowOff>
    </xdr:from>
    <xdr:to>
      <xdr:col>7</xdr:col>
      <xdr:colOff>71693</xdr:colOff>
      <xdr:row>28</xdr:row>
      <xdr:rowOff>112661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B743E0-7608-459C-B43E-4B8ED0EC0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463549</xdr:colOff>
      <xdr:row>7</xdr:row>
      <xdr:rowOff>63500</xdr:rowOff>
    </xdr:from>
    <xdr:to>
      <xdr:col>8</xdr:col>
      <xdr:colOff>444500</xdr:colOff>
      <xdr:row>20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16E02-32A1-41E4-9B46-9728FAB78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500062</xdr:colOff>
      <xdr:row>11</xdr:row>
      <xdr:rowOff>61912</xdr:rowOff>
    </xdr:from>
    <xdr:to>
      <xdr:col>10</xdr:col>
      <xdr:colOff>361950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235E8-42D7-44CA-ACF0-083143D93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10</xdr:row>
      <xdr:rowOff>134937</xdr:rowOff>
    </xdr:from>
    <xdr:to>
      <xdr:col>11</xdr:col>
      <xdr:colOff>12701</xdr:colOff>
      <xdr:row>25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8E1D7-5943-4C5B-8AED-3A7146EF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10</xdr:row>
      <xdr:rowOff>61912</xdr:rowOff>
    </xdr:from>
    <xdr:to>
      <xdr:col>12</xdr:col>
      <xdr:colOff>304799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94DF68-49A5-4AAA-AF81-FE3DDAF3F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831850</xdr:colOff>
      <xdr:row>19</xdr:row>
      <xdr:rowOff>165100</xdr:rowOff>
    </xdr:from>
    <xdr:to>
      <xdr:col>5</xdr:col>
      <xdr:colOff>590550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274FF-D8CA-4F25-9FE6-F793D8FB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695325</xdr:colOff>
      <xdr:row>19</xdr:row>
      <xdr:rowOff>158749</xdr:rowOff>
    </xdr:from>
    <xdr:to>
      <xdr:col>12</xdr:col>
      <xdr:colOff>1000125</xdr:colOff>
      <xdr:row>34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52F3EB-3B62-453E-B1E2-94A30A371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18</xdr:row>
      <xdr:rowOff>142876</xdr:rowOff>
    </xdr:from>
    <xdr:to>
      <xdr:col>15</xdr:col>
      <xdr:colOff>0</xdr:colOff>
      <xdr:row>34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BA99AA-262E-48CD-A1E7-BB3FD5CC4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361949</xdr:colOff>
      <xdr:row>18</xdr:row>
      <xdr:rowOff>133349</xdr:rowOff>
    </xdr:from>
    <xdr:to>
      <xdr:col>9</xdr:col>
      <xdr:colOff>314325</xdr:colOff>
      <xdr:row>34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FE2E00-AC7A-4B88-9FBE-500DD0C78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0B81-F08D-4F45-9444-355DA8F16EA9}">
  <sheetPr>
    <tabColor rgb="FF00B050"/>
  </sheetPr>
  <dimension ref="A1:O33"/>
  <sheetViews>
    <sheetView zoomScale="91" zoomScaleNormal="91" workbookViewId="0">
      <selection activeCell="J31" sqref="J31:J33"/>
    </sheetView>
  </sheetViews>
  <sheetFormatPr defaultRowHeight="15" x14ac:dyDescent="0.25"/>
  <cols>
    <col min="1" max="1" width="40.5703125" customWidth="1"/>
    <col min="2" max="11" width="11.5703125" bestFit="1" customWidth="1"/>
    <col min="12" max="12" width="10.5703125" customWidth="1"/>
    <col min="13" max="13" width="11.42578125" customWidth="1"/>
  </cols>
  <sheetData>
    <row r="1" spans="1:15" x14ac:dyDescent="0.25">
      <c r="B1" s="1" t="s">
        <v>117</v>
      </c>
    </row>
    <row r="2" spans="1:15" x14ac:dyDescent="0.25">
      <c r="B2" s="1"/>
    </row>
    <row r="3" spans="1:15" ht="30" x14ac:dyDescent="0.25">
      <c r="A3" s="4"/>
      <c r="B3" s="161" t="s">
        <v>0</v>
      </c>
      <c r="C3" s="161" t="s">
        <v>1</v>
      </c>
      <c r="D3" s="161" t="s">
        <v>102</v>
      </c>
      <c r="E3" s="161" t="s">
        <v>103</v>
      </c>
      <c r="F3" s="161" t="s">
        <v>104</v>
      </c>
      <c r="G3" s="161" t="s">
        <v>27</v>
      </c>
      <c r="H3" s="161" t="s">
        <v>108</v>
      </c>
      <c r="I3" s="161" t="s">
        <v>109</v>
      </c>
      <c r="J3" s="161" t="s">
        <v>115</v>
      </c>
      <c r="K3" s="161" t="s">
        <v>116</v>
      </c>
      <c r="L3" s="41" t="s">
        <v>123</v>
      </c>
      <c r="M3" s="41" t="s">
        <v>130</v>
      </c>
    </row>
    <row r="4" spans="1:15" x14ac:dyDescent="0.25">
      <c r="A4" s="3" t="s">
        <v>38</v>
      </c>
      <c r="B4" s="15">
        <v>328184</v>
      </c>
      <c r="C4" s="15">
        <v>347923</v>
      </c>
      <c r="D4" s="15">
        <v>370042</v>
      </c>
      <c r="E4" s="15">
        <v>392782</v>
      </c>
      <c r="F4" s="15">
        <v>416642</v>
      </c>
      <c r="G4" s="15">
        <v>430983</v>
      </c>
      <c r="H4" s="15">
        <v>458873</v>
      </c>
      <c r="I4" s="15">
        <v>491033</v>
      </c>
      <c r="J4" s="15">
        <v>498031</v>
      </c>
      <c r="K4" s="15">
        <v>504831</v>
      </c>
      <c r="L4" s="15">
        <f>K4-J4</f>
        <v>6800</v>
      </c>
      <c r="M4" s="22">
        <f>L4/J4</f>
        <v>1.3653768540512538E-2</v>
      </c>
    </row>
    <row r="5" spans="1:15" x14ac:dyDescent="0.25">
      <c r="A5" s="3" t="s">
        <v>35</v>
      </c>
      <c r="B5" s="15">
        <v>39887</v>
      </c>
      <c r="C5" s="15">
        <v>39682</v>
      </c>
      <c r="D5" s="15">
        <v>40137</v>
      </c>
      <c r="E5" s="15">
        <v>41718</v>
      </c>
      <c r="F5" s="15">
        <v>42666</v>
      </c>
      <c r="G5" s="15">
        <v>40070</v>
      </c>
      <c r="H5" s="15">
        <v>40420</v>
      </c>
      <c r="I5" s="15">
        <v>45998</v>
      </c>
      <c r="J5" s="15">
        <v>41702</v>
      </c>
      <c r="K5" s="15">
        <v>41932</v>
      </c>
      <c r="L5" s="15">
        <f>K5-J5</f>
        <v>230</v>
      </c>
      <c r="M5" s="22">
        <f>L5/J5</f>
        <v>5.5153230060908352E-3</v>
      </c>
    </row>
    <row r="6" spans="1:15" x14ac:dyDescent="0.25">
      <c r="A6" s="3" t="s">
        <v>47</v>
      </c>
      <c r="B6" s="15">
        <f>B4+B5</f>
        <v>368071</v>
      </c>
      <c r="C6" s="15">
        <f t="shared" ref="C6:K6" si="0">C4+C5</f>
        <v>387605</v>
      </c>
      <c r="D6" s="15">
        <f t="shared" si="0"/>
        <v>410179</v>
      </c>
      <c r="E6" s="15">
        <f t="shared" si="0"/>
        <v>434500</v>
      </c>
      <c r="F6" s="15">
        <f t="shared" si="0"/>
        <v>459308</v>
      </c>
      <c r="G6" s="15">
        <f t="shared" si="0"/>
        <v>471053</v>
      </c>
      <c r="H6" s="15">
        <f t="shared" si="0"/>
        <v>499293</v>
      </c>
      <c r="I6" s="15">
        <f t="shared" si="0"/>
        <v>537031</v>
      </c>
      <c r="J6" s="15">
        <f t="shared" si="0"/>
        <v>539733</v>
      </c>
      <c r="K6" s="15">
        <f t="shared" si="0"/>
        <v>546763</v>
      </c>
      <c r="L6" s="15">
        <f>K6-J6</f>
        <v>7030</v>
      </c>
      <c r="M6" s="22">
        <f>L6/J6</f>
        <v>1.3024958636955681E-2</v>
      </c>
      <c r="O6" s="17"/>
    </row>
    <row r="8" spans="1:15" x14ac:dyDescent="0.25">
      <c r="K8" s="12"/>
    </row>
    <row r="9" spans="1:15" x14ac:dyDescent="0.25">
      <c r="K9" s="8"/>
    </row>
    <row r="32" spans="10:11" x14ac:dyDescent="0.25">
      <c r="J32" s="72"/>
      <c r="K32" s="72"/>
    </row>
    <row r="33" spans="10:10" x14ac:dyDescent="0.25">
      <c r="J33" s="1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CE22-F369-4C0F-BCAE-0E23527617C3}">
  <sheetPr>
    <tabColor rgb="FF00B050"/>
  </sheetPr>
  <dimension ref="A1:O16"/>
  <sheetViews>
    <sheetView workbookViewId="0">
      <selection activeCell="H29" sqref="H29"/>
    </sheetView>
  </sheetViews>
  <sheetFormatPr defaultRowHeight="15" x14ac:dyDescent="0.25"/>
  <cols>
    <col min="1" max="1" width="28" customWidth="1"/>
    <col min="12" max="12" width="11.85546875" customWidth="1"/>
    <col min="13" max="13" width="27.85546875" customWidth="1"/>
    <col min="14" max="14" width="29.42578125" customWidth="1"/>
    <col min="23" max="23" width="10.42578125" customWidth="1"/>
  </cols>
  <sheetData>
    <row r="1" spans="1:15" x14ac:dyDescent="0.25">
      <c r="A1" s="1" t="s">
        <v>134</v>
      </c>
    </row>
    <row r="2" spans="1:15" x14ac:dyDescent="0.25">
      <c r="A2" s="1"/>
      <c r="C2" s="34"/>
    </row>
    <row r="3" spans="1:15" x14ac:dyDescent="0.25">
      <c r="A3" s="42"/>
      <c r="B3" s="164">
        <v>2015</v>
      </c>
      <c r="C3" s="164">
        <v>2016</v>
      </c>
      <c r="D3" s="164">
        <v>2017</v>
      </c>
      <c r="E3" s="164">
        <v>2018</v>
      </c>
      <c r="F3" s="164">
        <v>2019</v>
      </c>
      <c r="G3" s="164">
        <v>2020</v>
      </c>
      <c r="H3" s="164">
        <v>2021</v>
      </c>
      <c r="I3" s="164">
        <v>2022</v>
      </c>
      <c r="J3" s="164">
        <v>2023</v>
      </c>
      <c r="K3" s="164">
        <v>2024</v>
      </c>
      <c r="L3" s="164" t="s">
        <v>121</v>
      </c>
      <c r="M3" s="37" t="s">
        <v>71</v>
      </c>
    </row>
    <row r="4" spans="1:15" x14ac:dyDescent="0.25">
      <c r="A4" s="42" t="s">
        <v>4</v>
      </c>
      <c r="B4" s="47">
        <v>22323</v>
      </c>
      <c r="C4" s="47">
        <v>22078</v>
      </c>
      <c r="D4" s="47">
        <v>23096</v>
      </c>
      <c r="E4" s="47">
        <v>23567</v>
      </c>
      <c r="F4" s="47">
        <v>23594</v>
      </c>
      <c r="G4" s="47">
        <v>22501</v>
      </c>
      <c r="H4" s="47">
        <v>22252</v>
      </c>
      <c r="I4" s="47">
        <v>25277</v>
      </c>
      <c r="J4" s="47">
        <v>21223</v>
      </c>
      <c r="K4" s="47">
        <v>21045</v>
      </c>
      <c r="L4" s="49">
        <v>-5.7250369573981989E-2</v>
      </c>
      <c r="M4" s="48">
        <v>-6.5290960923360952E-3</v>
      </c>
    </row>
    <row r="5" spans="1:15" x14ac:dyDescent="0.25">
      <c r="A5" s="42" t="s">
        <v>7</v>
      </c>
      <c r="B5" s="47">
        <v>17564</v>
      </c>
      <c r="C5" s="47">
        <v>17604</v>
      </c>
      <c r="D5" s="47">
        <v>17041</v>
      </c>
      <c r="E5" s="47">
        <v>18151</v>
      </c>
      <c r="F5" s="47">
        <v>19072</v>
      </c>
      <c r="G5" s="47">
        <v>17569</v>
      </c>
      <c r="H5" s="47">
        <v>18168</v>
      </c>
      <c r="I5" s="47">
        <v>20721</v>
      </c>
      <c r="J5" s="47">
        <v>20479</v>
      </c>
      <c r="K5" s="47">
        <v>20887</v>
      </c>
      <c r="L5" s="49">
        <v>0.18919380551127307</v>
      </c>
      <c r="M5" s="48">
        <v>1.9439375975676798E-2</v>
      </c>
    </row>
    <row r="6" spans="1:15" x14ac:dyDescent="0.25">
      <c r="A6" s="42" t="s">
        <v>51</v>
      </c>
      <c r="B6" s="47">
        <v>39887</v>
      </c>
      <c r="C6" s="47">
        <v>39682</v>
      </c>
      <c r="D6" s="47">
        <v>40137</v>
      </c>
      <c r="E6" s="47">
        <v>41718</v>
      </c>
      <c r="F6" s="47">
        <v>42666</v>
      </c>
      <c r="G6" s="47">
        <v>40070</v>
      </c>
      <c r="H6" s="47">
        <v>40420</v>
      </c>
      <c r="I6" s="47">
        <v>45998</v>
      </c>
      <c r="J6" s="47">
        <v>41702</v>
      </c>
      <c r="K6" s="47">
        <v>41932</v>
      </c>
      <c r="L6" s="49">
        <v>5.1269837290345226E-2</v>
      </c>
      <c r="M6" s="48">
        <v>5.5708824550977365E-3</v>
      </c>
    </row>
    <row r="8" spans="1:15" x14ac:dyDescent="0.25">
      <c r="A8" s="4" t="s">
        <v>4</v>
      </c>
      <c r="B8" s="22">
        <v>0.55965602827989069</v>
      </c>
      <c r="C8" s="22">
        <v>0.55637316667506675</v>
      </c>
      <c r="D8" s="22">
        <v>0.57542915514363302</v>
      </c>
      <c r="E8" s="22">
        <v>0.5649120283810346</v>
      </c>
      <c r="F8" s="22">
        <v>0.55299301551586744</v>
      </c>
      <c r="G8" s="22">
        <v>0.56154230097329672</v>
      </c>
      <c r="H8" s="22">
        <v>0.55051954477981202</v>
      </c>
      <c r="I8" s="22">
        <v>0.54952389234314536</v>
      </c>
      <c r="J8" s="22">
        <v>0.50892043547072086</v>
      </c>
      <c r="K8" s="22">
        <v>0.50188400267099109</v>
      </c>
      <c r="L8" s="17"/>
    </row>
    <row r="9" spans="1:15" x14ac:dyDescent="0.25">
      <c r="A9" s="4" t="s">
        <v>7</v>
      </c>
      <c r="B9" s="22">
        <v>0.44034397172010931</v>
      </c>
      <c r="C9" s="22">
        <v>0.44362683332493325</v>
      </c>
      <c r="D9" s="22">
        <v>0.42457084485636692</v>
      </c>
      <c r="E9" s="22">
        <v>0.43508797161896545</v>
      </c>
      <c r="F9" s="22">
        <v>0.44700698448413256</v>
      </c>
      <c r="G9" s="22">
        <v>0.43845769902670328</v>
      </c>
      <c r="H9" s="22">
        <v>0.44948045522018804</v>
      </c>
      <c r="I9" s="22">
        <v>0.45047610765685464</v>
      </c>
      <c r="J9" s="22">
        <v>0.49107956452927914</v>
      </c>
      <c r="K9" s="22">
        <v>0.49811599732900885</v>
      </c>
      <c r="L9" s="17"/>
    </row>
    <row r="11" spans="1:15" x14ac:dyDescent="0.25">
      <c r="M11" s="72"/>
    </row>
    <row r="16" spans="1:15" x14ac:dyDescent="0.25">
      <c r="N16" s="33"/>
      <c r="O16" s="32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7A06-8553-492F-B29D-C30ED16CDBBE}">
  <sheetPr>
    <tabColor rgb="FF00B050"/>
  </sheetPr>
  <dimension ref="A1:U11"/>
  <sheetViews>
    <sheetView workbookViewId="0">
      <selection activeCell="K17" sqref="K17"/>
    </sheetView>
  </sheetViews>
  <sheetFormatPr defaultRowHeight="15" x14ac:dyDescent="0.25"/>
  <cols>
    <col min="1" max="1" width="18.42578125" customWidth="1"/>
    <col min="2" max="2" width="7.28515625" customWidth="1"/>
    <col min="3" max="3" width="9.7109375" customWidth="1"/>
    <col min="4" max="4" width="12" customWidth="1"/>
    <col min="5" max="5" width="8.7109375" customWidth="1"/>
    <col min="6" max="6" width="9.140625" customWidth="1"/>
    <col min="7" max="7" width="10.42578125" customWidth="1"/>
    <col min="8" max="8" width="9.42578125" customWidth="1"/>
    <col min="9" max="9" width="7.85546875" customWidth="1"/>
    <col min="10" max="10" width="7.28515625" customWidth="1"/>
    <col min="11" max="11" width="7.140625" customWidth="1"/>
    <col min="12" max="12" width="10.42578125" customWidth="1"/>
    <col min="13" max="13" width="21.42578125" customWidth="1"/>
    <col min="14" max="14" width="12" customWidth="1"/>
    <col min="15" max="15" width="18.7109375" customWidth="1"/>
  </cols>
  <sheetData>
    <row r="1" spans="1:21" x14ac:dyDescent="0.25">
      <c r="A1" s="1" t="s">
        <v>135</v>
      </c>
    </row>
    <row r="3" spans="1:21" x14ac:dyDescent="0.25">
      <c r="A3" s="3" t="s">
        <v>46</v>
      </c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  <c r="L3" s="3" t="s">
        <v>123</v>
      </c>
      <c r="M3" s="3" t="s">
        <v>130</v>
      </c>
      <c r="N3" s="3" t="s">
        <v>121</v>
      </c>
      <c r="O3" s="3" t="s">
        <v>122</v>
      </c>
    </row>
    <row r="4" spans="1:21" x14ac:dyDescent="0.25">
      <c r="A4" s="4" t="s">
        <v>36</v>
      </c>
      <c r="B4" s="165">
        <v>36875</v>
      </c>
      <c r="C4" s="165">
        <v>36567</v>
      </c>
      <c r="D4" s="165">
        <v>40139</v>
      </c>
      <c r="E4" s="165">
        <v>39302</v>
      </c>
      <c r="F4" s="165">
        <v>42698</v>
      </c>
      <c r="G4" s="165">
        <v>40677</v>
      </c>
      <c r="H4" s="165">
        <v>53001</v>
      </c>
      <c r="I4" s="165">
        <v>55766</v>
      </c>
      <c r="J4" s="165">
        <v>40049</v>
      </c>
      <c r="K4" s="165">
        <v>29722</v>
      </c>
      <c r="L4" s="15">
        <f>K4-J4</f>
        <v>-10327</v>
      </c>
      <c r="M4" s="13">
        <f>L4/J4</f>
        <v>-0.25785912257484583</v>
      </c>
      <c r="N4" s="4">
        <f>K4-B4</f>
        <v>-7153</v>
      </c>
      <c r="O4" s="49">
        <f>N4/B4</f>
        <v>-0.19397966101694916</v>
      </c>
    </row>
    <row r="5" spans="1:21" x14ac:dyDescent="0.25">
      <c r="A5" s="4" t="s">
        <v>37</v>
      </c>
      <c r="B5" s="71">
        <v>-15093</v>
      </c>
      <c r="C5" s="71">
        <v>-16828</v>
      </c>
      <c r="D5" s="71">
        <v>-18020</v>
      </c>
      <c r="E5" s="71">
        <v>-16562</v>
      </c>
      <c r="F5" s="71">
        <v>-18838</v>
      </c>
      <c r="G5" s="71">
        <v>-26336</v>
      </c>
      <c r="H5" s="71">
        <v>-25111</v>
      </c>
      <c r="I5" s="71">
        <v>-23606</v>
      </c>
      <c r="J5" s="71">
        <v>-33051</v>
      </c>
      <c r="K5" s="71">
        <v>-22922</v>
      </c>
      <c r="L5" s="15">
        <f>K5-J5</f>
        <v>10129</v>
      </c>
      <c r="M5" s="13">
        <f>L5/J5</f>
        <v>-0.30646576502980244</v>
      </c>
      <c r="N5" s="4">
        <f>K5-B5</f>
        <v>-7829</v>
      </c>
      <c r="O5" s="49">
        <f>N5/B5</f>
        <v>0.51871728615914658</v>
      </c>
    </row>
    <row r="6" spans="1:21" x14ac:dyDescent="0.25">
      <c r="A6" s="4" t="s">
        <v>52</v>
      </c>
      <c r="B6" s="71">
        <v>21782</v>
      </c>
      <c r="C6" s="71">
        <v>19739</v>
      </c>
      <c r="D6" s="71">
        <v>22119</v>
      </c>
      <c r="E6" s="71">
        <v>22740</v>
      </c>
      <c r="F6" s="71">
        <v>23860</v>
      </c>
      <c r="G6" s="71">
        <v>14341</v>
      </c>
      <c r="H6" s="71">
        <v>27890</v>
      </c>
      <c r="I6" s="71">
        <v>32160</v>
      </c>
      <c r="J6" s="71">
        <v>6998</v>
      </c>
      <c r="K6" s="71">
        <v>6800</v>
      </c>
      <c r="L6" s="15">
        <f>K6-J6</f>
        <v>-198</v>
      </c>
      <c r="M6" s="13">
        <f>L6/J6</f>
        <v>-2.8293798228065162E-2</v>
      </c>
      <c r="N6" s="4">
        <f>K6-B6</f>
        <v>-14982</v>
      </c>
      <c r="O6" s="49">
        <f>N6/B6</f>
        <v>-0.68781562758240744</v>
      </c>
    </row>
    <row r="9" spans="1:21" x14ac:dyDescent="0.25">
      <c r="U9" s="17"/>
    </row>
    <row r="11" spans="1:21" x14ac:dyDescent="0.25">
      <c r="K11" s="72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F74C-EC8C-41FE-903B-FB3F53FA44E0}">
  <sheetPr>
    <tabColor rgb="FF00B050"/>
  </sheetPr>
  <dimension ref="A1:O19"/>
  <sheetViews>
    <sheetView workbookViewId="0">
      <selection activeCell="K6" sqref="A3:K6"/>
    </sheetView>
  </sheetViews>
  <sheetFormatPr defaultRowHeight="15" x14ac:dyDescent="0.25"/>
  <cols>
    <col min="1" max="1" width="33.42578125" customWidth="1"/>
    <col min="2" max="2" width="9.140625" customWidth="1"/>
    <col min="3" max="3" width="8.140625" customWidth="1"/>
    <col min="4" max="4" width="8.85546875" customWidth="1"/>
    <col min="5" max="5" width="7.28515625" customWidth="1"/>
    <col min="6" max="6" width="7" customWidth="1"/>
    <col min="7" max="8" width="7.28515625" bestFit="1" customWidth="1"/>
    <col min="9" max="9" width="7.140625" customWidth="1"/>
    <col min="10" max="11" width="7" customWidth="1"/>
    <col min="13" max="13" width="17.85546875" customWidth="1"/>
    <col min="14" max="14" width="13" customWidth="1"/>
    <col min="15" max="15" width="19" customWidth="1"/>
    <col min="17" max="17" width="20.7109375" customWidth="1"/>
    <col min="18" max="18" width="24.140625" customWidth="1"/>
  </cols>
  <sheetData>
    <row r="1" spans="1:15" x14ac:dyDescent="0.25">
      <c r="A1" s="1" t="s">
        <v>136</v>
      </c>
    </row>
    <row r="3" spans="1:15" x14ac:dyDescent="0.25">
      <c r="A3" s="73" t="s">
        <v>23</v>
      </c>
      <c r="B3" s="121" t="s">
        <v>0</v>
      </c>
      <c r="C3" s="121" t="s">
        <v>1</v>
      </c>
      <c r="D3" s="121" t="s">
        <v>102</v>
      </c>
      <c r="E3" s="121" t="s">
        <v>103</v>
      </c>
      <c r="F3" s="121" t="s">
        <v>104</v>
      </c>
      <c r="G3" s="121" t="s">
        <v>27</v>
      </c>
      <c r="H3" s="121" t="s">
        <v>108</v>
      </c>
      <c r="I3" s="121" t="s">
        <v>109</v>
      </c>
      <c r="J3" s="121" t="s">
        <v>115</v>
      </c>
      <c r="K3" s="121" t="s">
        <v>116</v>
      </c>
      <c r="L3" s="3" t="s">
        <v>123</v>
      </c>
      <c r="M3" s="3" t="s">
        <v>130</v>
      </c>
      <c r="N3" s="3" t="s">
        <v>121</v>
      </c>
      <c r="O3" s="3" t="s">
        <v>122</v>
      </c>
    </row>
    <row r="4" spans="1:15" x14ac:dyDescent="0.25">
      <c r="A4" s="71" t="s">
        <v>36</v>
      </c>
      <c r="B4" s="71">
        <v>15927</v>
      </c>
      <c r="C4" s="71">
        <v>14652</v>
      </c>
      <c r="D4" s="71">
        <v>16143</v>
      </c>
      <c r="E4" s="71">
        <v>14525</v>
      </c>
      <c r="F4" s="71">
        <v>16836</v>
      </c>
      <c r="G4" s="71">
        <v>18005</v>
      </c>
      <c r="H4" s="71">
        <v>20244</v>
      </c>
      <c r="I4" s="71">
        <v>20185</v>
      </c>
      <c r="J4" s="71">
        <v>17132</v>
      </c>
      <c r="K4" s="71">
        <v>11923</v>
      </c>
      <c r="L4" s="4">
        <f>K4-J4</f>
        <v>-5209</v>
      </c>
      <c r="M4" s="13">
        <f>L4/J4</f>
        <v>-0.30405089890263831</v>
      </c>
      <c r="N4" s="4">
        <f>K4-B4</f>
        <v>-4004</v>
      </c>
      <c r="O4" s="49">
        <f>N4/B4</f>
        <v>-0.25139699880705718</v>
      </c>
    </row>
    <row r="5" spans="1:15" x14ac:dyDescent="0.25">
      <c r="A5" s="71" t="s">
        <v>37</v>
      </c>
      <c r="B5" s="71">
        <v>-6519</v>
      </c>
      <c r="C5" s="71">
        <v>-8247</v>
      </c>
      <c r="D5" s="71">
        <v>-7358</v>
      </c>
      <c r="E5" s="71">
        <v>-6519</v>
      </c>
      <c r="F5" s="71">
        <v>-8857</v>
      </c>
      <c r="G5" s="71">
        <v>-14134</v>
      </c>
      <c r="H5" s="71">
        <v>-8918</v>
      </c>
      <c r="I5" s="71">
        <v>-9700</v>
      </c>
      <c r="J5" s="71">
        <v>-12234</v>
      </c>
      <c r="K5" s="71">
        <v>-7360</v>
      </c>
      <c r="L5" s="4">
        <f>K5-J5</f>
        <v>4874</v>
      </c>
      <c r="M5" s="13">
        <f>L5/J5</f>
        <v>-0.39839790747098253</v>
      </c>
      <c r="N5" s="4">
        <f>K5-B5</f>
        <v>-841</v>
      </c>
      <c r="O5" s="49">
        <f>N5/B5</f>
        <v>0.12900751649025924</v>
      </c>
    </row>
    <row r="6" spans="1:15" x14ac:dyDescent="0.25">
      <c r="A6" s="71" t="s">
        <v>52</v>
      </c>
      <c r="B6" s="71">
        <v>9408</v>
      </c>
      <c r="C6" s="71">
        <v>6405</v>
      </c>
      <c r="D6" s="71">
        <v>8785</v>
      </c>
      <c r="E6" s="71">
        <v>8006</v>
      </c>
      <c r="F6" s="71">
        <v>7979</v>
      </c>
      <c r="G6" s="71">
        <v>3871</v>
      </c>
      <c r="H6" s="71">
        <v>11326</v>
      </c>
      <c r="I6" s="71">
        <v>10485</v>
      </c>
      <c r="J6" s="71">
        <v>4898</v>
      </c>
      <c r="K6" s="71">
        <v>4563</v>
      </c>
      <c r="L6" s="4">
        <f>K6-J6</f>
        <v>-335</v>
      </c>
      <c r="M6" s="13">
        <f>L6/J6</f>
        <v>-6.8395263372805229E-2</v>
      </c>
      <c r="N6" s="4">
        <f>K6-B6</f>
        <v>-4845</v>
      </c>
      <c r="O6" s="49">
        <f>N6/B6</f>
        <v>-0.51498724489795922</v>
      </c>
    </row>
    <row r="15" spans="1:15" x14ac:dyDescent="0.25">
      <c r="L15" s="72"/>
    </row>
    <row r="19" spans="13:13" x14ac:dyDescent="0.25">
      <c r="M19" s="72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465C-FC8D-4BCA-9AF0-775A7A3F3CA1}">
  <sheetPr>
    <tabColor rgb="FF00B050"/>
  </sheetPr>
  <dimension ref="A1:O26"/>
  <sheetViews>
    <sheetView workbookViewId="0">
      <selection activeCell="P13" sqref="P13"/>
    </sheetView>
  </sheetViews>
  <sheetFormatPr defaultRowHeight="15" x14ac:dyDescent="0.25"/>
  <cols>
    <col min="1" max="1" width="19.85546875" customWidth="1"/>
    <col min="2" max="2" width="9.42578125" customWidth="1"/>
    <col min="3" max="3" width="10" customWidth="1"/>
    <col min="4" max="4" width="8.140625" customWidth="1"/>
    <col min="5" max="5" width="9" customWidth="1"/>
    <col min="6" max="6" width="8" customWidth="1"/>
    <col min="7" max="7" width="8.140625" customWidth="1"/>
    <col min="8" max="8" width="9.5703125" customWidth="1"/>
    <col min="9" max="9" width="10.140625" customWidth="1"/>
    <col min="10" max="10" width="9.42578125" customWidth="1"/>
    <col min="11" max="11" width="10" customWidth="1"/>
    <col min="12" max="12" width="11.85546875" customWidth="1"/>
    <col min="13" max="13" width="14.85546875" customWidth="1"/>
    <col min="14" max="14" width="11.85546875" customWidth="1"/>
    <col min="15" max="15" width="15.85546875" customWidth="1"/>
  </cols>
  <sheetData>
    <row r="1" spans="1:15" x14ac:dyDescent="0.25">
      <c r="A1" s="1" t="s">
        <v>137</v>
      </c>
    </row>
    <row r="3" spans="1:15" ht="30" x14ac:dyDescent="0.25">
      <c r="A3" s="5" t="s">
        <v>2</v>
      </c>
      <c r="B3" s="186" t="s">
        <v>0</v>
      </c>
      <c r="C3" s="186" t="s">
        <v>1</v>
      </c>
      <c r="D3" s="186" t="s">
        <v>102</v>
      </c>
      <c r="E3" s="186" t="s">
        <v>103</v>
      </c>
      <c r="F3" s="186" t="s">
        <v>104</v>
      </c>
      <c r="G3" s="186" t="s">
        <v>27</v>
      </c>
      <c r="H3" s="186" t="s">
        <v>108</v>
      </c>
      <c r="I3" s="186" t="s">
        <v>109</v>
      </c>
      <c r="J3" s="186" t="s">
        <v>115</v>
      </c>
      <c r="K3" s="186" t="s">
        <v>116</v>
      </c>
      <c r="L3" s="163" t="s">
        <v>123</v>
      </c>
      <c r="M3" s="43" t="s">
        <v>130</v>
      </c>
      <c r="N3" s="43" t="s">
        <v>121</v>
      </c>
      <c r="O3" s="43" t="s">
        <v>122</v>
      </c>
    </row>
    <row r="4" spans="1:15" x14ac:dyDescent="0.25">
      <c r="A4" s="6" t="s">
        <v>33</v>
      </c>
      <c r="B4" s="15">
        <v>20948</v>
      </c>
      <c r="C4" s="15">
        <v>21915</v>
      </c>
      <c r="D4" s="15">
        <v>23996</v>
      </c>
      <c r="E4" s="15">
        <v>24777</v>
      </c>
      <c r="F4" s="15">
        <v>25862</v>
      </c>
      <c r="G4" s="15">
        <v>22672</v>
      </c>
      <c r="H4" s="15">
        <v>32757</v>
      </c>
      <c r="I4" s="15">
        <v>35581</v>
      </c>
      <c r="J4" s="15">
        <v>22917</v>
      </c>
      <c r="K4" s="15">
        <v>17799</v>
      </c>
      <c r="L4" s="51">
        <f>K4-J4</f>
        <v>-5118</v>
      </c>
      <c r="M4" s="49">
        <f>L4/J4</f>
        <v>-0.22332766068857179</v>
      </c>
      <c r="N4" s="51">
        <f>K4-B4</f>
        <v>-3149</v>
      </c>
      <c r="O4" s="49">
        <f>N4/B4</f>
        <v>-0.15032461332824135</v>
      </c>
    </row>
    <row r="5" spans="1:15" x14ac:dyDescent="0.25">
      <c r="A5" s="6" t="s">
        <v>34</v>
      </c>
      <c r="B5" s="15">
        <v>-8574</v>
      </c>
      <c r="C5" s="15">
        <v>-8581</v>
      </c>
      <c r="D5" s="15">
        <v>-10662</v>
      </c>
      <c r="E5" s="15">
        <v>-10043</v>
      </c>
      <c r="F5" s="15">
        <v>-9981</v>
      </c>
      <c r="G5" s="15">
        <v>-12202</v>
      </c>
      <c r="H5" s="15">
        <v>-16193</v>
      </c>
      <c r="I5" s="15">
        <v>-13906</v>
      </c>
      <c r="J5" s="15">
        <v>-20817</v>
      </c>
      <c r="K5" s="15">
        <v>-15562</v>
      </c>
      <c r="L5" s="51">
        <f>K5-J5</f>
        <v>5255</v>
      </c>
      <c r="M5" s="49">
        <f>L5/J5</f>
        <v>-0.25243791132247684</v>
      </c>
      <c r="N5" s="51">
        <f>K5-B5</f>
        <v>-6988</v>
      </c>
      <c r="O5" s="49">
        <f>N5/B5</f>
        <v>0.81502216001866112</v>
      </c>
    </row>
    <row r="6" spans="1:15" x14ac:dyDescent="0.25">
      <c r="A6" s="6" t="s">
        <v>53</v>
      </c>
      <c r="B6" s="15">
        <v>12374</v>
      </c>
      <c r="C6" s="15">
        <v>13334</v>
      </c>
      <c r="D6" s="15">
        <v>13334</v>
      </c>
      <c r="E6" s="15">
        <v>14734</v>
      </c>
      <c r="F6" s="15">
        <v>15881</v>
      </c>
      <c r="G6" s="15">
        <v>10470</v>
      </c>
      <c r="H6" s="15">
        <v>16564</v>
      </c>
      <c r="I6" s="15">
        <v>21675</v>
      </c>
      <c r="J6" s="15">
        <v>2100</v>
      </c>
      <c r="K6" s="15">
        <v>2237</v>
      </c>
      <c r="L6" s="51">
        <f>K6-J6</f>
        <v>137</v>
      </c>
      <c r="M6" s="49">
        <f>L6/J6</f>
        <v>6.5238095238095234E-2</v>
      </c>
      <c r="N6" s="51">
        <f>K6-B6</f>
        <v>-10137</v>
      </c>
      <c r="O6" s="49">
        <f>N6/B6</f>
        <v>-0.81921771456279291</v>
      </c>
    </row>
    <row r="26" ht="10.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335A-0638-47C8-B860-3CA9C019C0A1}">
  <sheetPr>
    <tabColor rgb="FF00B050"/>
    <pageSetUpPr fitToPage="1"/>
  </sheetPr>
  <dimension ref="A1:O17"/>
  <sheetViews>
    <sheetView workbookViewId="0">
      <selection activeCell="B30" sqref="B30"/>
    </sheetView>
  </sheetViews>
  <sheetFormatPr defaultRowHeight="15" x14ac:dyDescent="0.25"/>
  <cols>
    <col min="1" max="1" width="40.5703125" customWidth="1"/>
    <col min="2" max="2" width="19.7109375" customWidth="1"/>
    <col min="3" max="3" width="10.140625" customWidth="1"/>
    <col min="4" max="11" width="8.7109375" customWidth="1"/>
    <col min="12" max="12" width="12.28515625" customWidth="1"/>
    <col min="13" max="13" width="19" customWidth="1"/>
    <col min="14" max="14" width="12.5703125" customWidth="1"/>
    <col min="15" max="15" width="13.85546875" customWidth="1"/>
  </cols>
  <sheetData>
    <row r="1" spans="1:15" x14ac:dyDescent="0.25">
      <c r="A1" s="1" t="s">
        <v>118</v>
      </c>
    </row>
    <row r="3" spans="1:15" x14ac:dyDescent="0.25">
      <c r="A3" s="3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  <c r="L3" s="3" t="s">
        <v>123</v>
      </c>
      <c r="M3" s="3" t="s">
        <v>130</v>
      </c>
      <c r="N3" s="3" t="s">
        <v>121</v>
      </c>
      <c r="O3" s="3" t="s">
        <v>122</v>
      </c>
    </row>
    <row r="4" spans="1:15" x14ac:dyDescent="0.25">
      <c r="A4" s="52" t="s">
        <v>6</v>
      </c>
      <c r="B4" s="15">
        <v>118376</v>
      </c>
      <c r="C4" s="15">
        <v>126680</v>
      </c>
      <c r="D4" s="15">
        <v>137444</v>
      </c>
      <c r="E4" s="15">
        <v>146334</v>
      </c>
      <c r="F4" s="15">
        <v>158248</v>
      </c>
      <c r="G4" s="15">
        <v>165877</v>
      </c>
      <c r="H4" s="15">
        <v>180199</v>
      </c>
      <c r="I4" s="15">
        <v>196895</v>
      </c>
      <c r="J4" s="15">
        <v>198436</v>
      </c>
      <c r="K4" s="15">
        <v>200505</v>
      </c>
      <c r="L4" s="50">
        <v>2069</v>
      </c>
      <c r="M4" s="13">
        <v>1.042653550766998E-2</v>
      </c>
      <c r="N4" s="50">
        <v>82129</v>
      </c>
      <c r="O4" s="13">
        <v>0.69379772926944649</v>
      </c>
    </row>
    <row r="5" spans="1:15" x14ac:dyDescent="0.25">
      <c r="A5" s="4" t="s">
        <v>74</v>
      </c>
      <c r="B5" s="84">
        <v>144930</v>
      </c>
      <c r="C5" s="84">
        <v>152718</v>
      </c>
      <c r="D5" s="84">
        <v>158497</v>
      </c>
      <c r="E5" s="84">
        <v>167092</v>
      </c>
      <c r="F5" s="84">
        <v>174802</v>
      </c>
      <c r="G5" s="84">
        <v>180850</v>
      </c>
      <c r="H5" s="84">
        <v>190362</v>
      </c>
      <c r="I5" s="84">
        <v>200263</v>
      </c>
      <c r="J5" s="84">
        <v>203108</v>
      </c>
      <c r="K5" s="84">
        <v>205622</v>
      </c>
      <c r="L5" s="50">
        <v>2514</v>
      </c>
      <c r="M5" s="13">
        <v>1.2377651298816393E-2</v>
      </c>
      <c r="N5" s="50">
        <v>60692</v>
      </c>
      <c r="O5" s="13">
        <v>0.41876768094942385</v>
      </c>
    </row>
    <row r="6" spans="1:15" x14ac:dyDescent="0.25">
      <c r="A6" s="4" t="s">
        <v>75</v>
      </c>
      <c r="B6" s="15">
        <v>64878</v>
      </c>
      <c r="C6" s="15">
        <v>68525</v>
      </c>
      <c r="D6" s="15">
        <v>74101</v>
      </c>
      <c r="E6" s="15">
        <v>79356</v>
      </c>
      <c r="F6" s="15">
        <v>83592</v>
      </c>
      <c r="G6" s="15">
        <v>84256</v>
      </c>
      <c r="H6" s="15">
        <v>88312</v>
      </c>
      <c r="I6" s="15">
        <v>93875</v>
      </c>
      <c r="J6" s="15">
        <v>96487</v>
      </c>
      <c r="K6" s="15">
        <v>98704</v>
      </c>
      <c r="L6" s="50">
        <v>2217</v>
      </c>
      <c r="M6" s="13">
        <v>2.2977188636811176E-2</v>
      </c>
      <c r="N6" s="50">
        <v>33826</v>
      </c>
      <c r="O6" s="13">
        <v>0.52137858750269739</v>
      </c>
    </row>
    <row r="7" spans="1:15" x14ac:dyDescent="0.25">
      <c r="A7" s="3" t="s">
        <v>56</v>
      </c>
      <c r="B7" s="16">
        <v>328184</v>
      </c>
      <c r="C7" s="16">
        <v>347923</v>
      </c>
      <c r="D7" s="16">
        <v>370042</v>
      </c>
      <c r="E7" s="16">
        <v>392782</v>
      </c>
      <c r="F7" s="16">
        <v>416642</v>
      </c>
      <c r="G7" s="16">
        <v>430983</v>
      </c>
      <c r="H7" s="16">
        <v>458873</v>
      </c>
      <c r="I7" s="16">
        <v>491033</v>
      </c>
      <c r="J7" s="16">
        <v>498031</v>
      </c>
      <c r="K7" s="16">
        <v>504831</v>
      </c>
      <c r="L7" s="50">
        <v>6800</v>
      </c>
      <c r="M7" s="13">
        <v>1.3653768540512538E-2</v>
      </c>
      <c r="N7" s="50">
        <v>176647</v>
      </c>
      <c r="O7" s="13">
        <v>0.5382559783536065</v>
      </c>
    </row>
    <row r="9" spans="1:15" x14ac:dyDescent="0.25">
      <c r="A9" s="4"/>
      <c r="B9" s="164" t="s">
        <v>0</v>
      </c>
      <c r="C9" s="164" t="s">
        <v>1</v>
      </c>
      <c r="D9" s="164" t="s">
        <v>102</v>
      </c>
      <c r="E9" s="164" t="s">
        <v>103</v>
      </c>
      <c r="F9" s="164" t="s">
        <v>104</v>
      </c>
      <c r="G9" s="164" t="s">
        <v>27</v>
      </c>
      <c r="H9" s="164" t="s">
        <v>108</v>
      </c>
      <c r="I9" s="164" t="s">
        <v>109</v>
      </c>
      <c r="J9" s="164" t="s">
        <v>115</v>
      </c>
      <c r="K9" s="164" t="s">
        <v>116</v>
      </c>
      <c r="M9" s="12"/>
    </row>
    <row r="10" spans="1:15" x14ac:dyDescent="0.25">
      <c r="A10" s="4" t="s">
        <v>55</v>
      </c>
      <c r="B10" s="13">
        <v>0.19768788240742999</v>
      </c>
      <c r="C10" s="13">
        <v>0.19695449855284072</v>
      </c>
      <c r="D10" s="13">
        <v>0.20025024186443702</v>
      </c>
      <c r="E10" s="13">
        <v>0.20203573483509937</v>
      </c>
      <c r="F10" s="13">
        <v>0.2006326774545053</v>
      </c>
      <c r="G10" s="13">
        <v>0.19549727019395197</v>
      </c>
      <c r="H10" s="13">
        <v>0.19245412129281958</v>
      </c>
      <c r="I10" s="13">
        <v>0.19117859695784195</v>
      </c>
      <c r="J10" s="13">
        <v>0.19373693605418138</v>
      </c>
      <c r="K10" s="13">
        <v>0.19551889642276327</v>
      </c>
    </row>
    <row r="11" spans="1:15" x14ac:dyDescent="0.25">
      <c r="A11" s="4" t="s">
        <v>54</v>
      </c>
      <c r="B11" s="88">
        <v>0.44161202252394999</v>
      </c>
      <c r="C11" s="88">
        <v>0.43894194979923717</v>
      </c>
      <c r="D11" s="88">
        <v>0.42832164997486771</v>
      </c>
      <c r="E11" s="88">
        <v>0.42540645956281092</v>
      </c>
      <c r="F11" s="88">
        <v>0.41954963733853046</v>
      </c>
      <c r="G11" s="88">
        <v>0.4196221196659729</v>
      </c>
      <c r="H11" s="88">
        <v>0.41484680946579988</v>
      </c>
      <c r="I11" s="88">
        <v>0.40784020625904982</v>
      </c>
      <c r="J11" s="88">
        <v>0.40782200304800303</v>
      </c>
      <c r="K11" s="88">
        <v>0.40730858445697671</v>
      </c>
    </row>
    <row r="12" spans="1:15" x14ac:dyDescent="0.25">
      <c r="A12" s="4" t="s">
        <v>6</v>
      </c>
      <c r="B12" s="13">
        <v>0.36070009506862005</v>
      </c>
      <c r="C12" s="13">
        <v>0.36410355164792207</v>
      </c>
      <c r="D12" s="13">
        <v>0.37142810816069527</v>
      </c>
      <c r="E12" s="13">
        <v>0.37255780560208973</v>
      </c>
      <c r="F12" s="13">
        <v>0.37981768520696424</v>
      </c>
      <c r="G12" s="13">
        <v>0.38488061014007513</v>
      </c>
      <c r="H12" s="13">
        <v>0.39269906924138054</v>
      </c>
      <c r="I12" s="13">
        <v>0.40098119678310828</v>
      </c>
      <c r="J12" s="13">
        <v>0.39844106089781561</v>
      </c>
      <c r="K12" s="13">
        <v>0.39717251912026003</v>
      </c>
    </row>
    <row r="17" spans="1:1" x14ac:dyDescent="0.25">
      <c r="A17" s="17"/>
    </row>
  </sheetData>
  <pageMargins left="0.25" right="0.25" top="0.75" bottom="0.75" header="0.3" footer="0.3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A3457-FA71-4238-99F3-9BBC8E5FE8A7}">
  <sheetPr>
    <tabColor rgb="FF00B050"/>
  </sheetPr>
  <dimension ref="A1:O25"/>
  <sheetViews>
    <sheetView workbookViewId="0">
      <selection activeCell="M26" sqref="M26"/>
    </sheetView>
  </sheetViews>
  <sheetFormatPr defaultRowHeight="15" x14ac:dyDescent="0.25"/>
  <cols>
    <col min="1" max="1" width="13.85546875" customWidth="1"/>
    <col min="2" max="2" width="10.7109375" customWidth="1"/>
    <col min="3" max="3" width="10" customWidth="1"/>
    <col min="4" max="4" width="9" customWidth="1"/>
    <col min="5" max="5" width="10.42578125" customWidth="1"/>
    <col min="6" max="6" width="9" customWidth="1"/>
    <col min="7" max="7" width="11" customWidth="1"/>
    <col min="8" max="8" width="9.140625" customWidth="1"/>
    <col min="9" max="9" width="9.28515625" customWidth="1"/>
    <col min="10" max="10" width="10.7109375" customWidth="1"/>
    <col min="11" max="11" width="9.140625" customWidth="1"/>
    <col min="12" max="12" width="9.5703125" bestFit="1" customWidth="1"/>
    <col min="13" max="13" width="20.85546875" customWidth="1"/>
    <col min="14" max="14" width="13.5703125" customWidth="1"/>
    <col min="15" max="15" width="8" customWidth="1"/>
  </cols>
  <sheetData>
    <row r="1" spans="1:15" x14ac:dyDescent="0.25">
      <c r="A1" s="1" t="s">
        <v>138</v>
      </c>
    </row>
    <row r="2" spans="1:15" x14ac:dyDescent="0.25">
      <c r="A2" t="s">
        <v>91</v>
      </c>
      <c r="B2" t="s">
        <v>90</v>
      </c>
    </row>
    <row r="3" spans="1:15" s="1" customFormat="1" x14ac:dyDescent="0.25">
      <c r="A3" t="s">
        <v>28</v>
      </c>
      <c r="B3" s="157" t="s">
        <v>0</v>
      </c>
      <c r="C3" s="157" t="s">
        <v>1</v>
      </c>
      <c r="D3" s="157" t="s">
        <v>102</v>
      </c>
      <c r="E3" s="157" t="s">
        <v>103</v>
      </c>
      <c r="F3" s="157" t="s">
        <v>104</v>
      </c>
      <c r="G3" s="157" t="s">
        <v>27</v>
      </c>
      <c r="H3" s="157" t="s">
        <v>108</v>
      </c>
      <c r="I3" s="157" t="s">
        <v>109</v>
      </c>
      <c r="J3" s="157" t="s">
        <v>115</v>
      </c>
      <c r="K3" s="157" t="s">
        <v>116</v>
      </c>
      <c r="L3" s="1" t="s">
        <v>123</v>
      </c>
      <c r="M3" s="1" t="s">
        <v>130</v>
      </c>
    </row>
    <row r="4" spans="1:15" x14ac:dyDescent="0.25">
      <c r="A4" t="s">
        <v>8</v>
      </c>
      <c r="B4" s="72">
        <v>12638</v>
      </c>
      <c r="C4" s="72">
        <v>13316</v>
      </c>
      <c r="D4" s="72">
        <v>14260</v>
      </c>
      <c r="E4" s="72">
        <v>15130</v>
      </c>
      <c r="F4" s="72">
        <v>15762</v>
      </c>
      <c r="G4" s="72">
        <v>15706</v>
      </c>
      <c r="H4" s="72">
        <v>16661</v>
      </c>
      <c r="I4" s="72">
        <v>17361</v>
      </c>
      <c r="J4" s="72">
        <v>18348</v>
      </c>
      <c r="K4" s="72">
        <v>18569</v>
      </c>
      <c r="L4" s="9">
        <f t="shared" ref="L4:L12" si="0">K4-J4</f>
        <v>221</v>
      </c>
      <c r="M4" s="14">
        <f t="shared" ref="M4:M12" si="1">L4/J4</f>
        <v>1.2044909526923915E-2</v>
      </c>
    </row>
    <row r="5" spans="1:15" x14ac:dyDescent="0.25">
      <c r="A5" t="s">
        <v>6</v>
      </c>
      <c r="B5" s="72">
        <v>41134</v>
      </c>
      <c r="C5" s="72">
        <v>43698</v>
      </c>
      <c r="D5" s="72">
        <v>46118</v>
      </c>
      <c r="E5" s="72">
        <v>48899</v>
      </c>
      <c r="F5" s="72">
        <v>52359</v>
      </c>
      <c r="G5" s="72">
        <v>54081</v>
      </c>
      <c r="H5" s="72">
        <v>58675</v>
      </c>
      <c r="I5" s="72">
        <v>63096</v>
      </c>
      <c r="J5" s="72">
        <v>64877</v>
      </c>
      <c r="K5" s="72">
        <v>66311</v>
      </c>
      <c r="L5" s="9">
        <f t="shared" si="0"/>
        <v>1434</v>
      </c>
      <c r="M5" s="14">
        <f t="shared" si="1"/>
        <v>2.2103364828829939E-2</v>
      </c>
    </row>
    <row r="6" spans="1:15" x14ac:dyDescent="0.25">
      <c r="A6" t="s">
        <v>18</v>
      </c>
      <c r="B6" s="72">
        <v>18729</v>
      </c>
      <c r="C6" s="72">
        <v>19285</v>
      </c>
      <c r="D6" s="72">
        <v>20289</v>
      </c>
      <c r="E6" s="72">
        <v>21000</v>
      </c>
      <c r="F6" s="72">
        <v>22156</v>
      </c>
      <c r="G6" s="72">
        <v>22656</v>
      </c>
      <c r="H6" s="72">
        <v>23663</v>
      </c>
      <c r="I6" s="72">
        <v>24041</v>
      </c>
      <c r="J6" s="72">
        <v>24699</v>
      </c>
      <c r="K6" s="72">
        <v>25022</v>
      </c>
      <c r="L6" s="89">
        <f t="shared" si="0"/>
        <v>323</v>
      </c>
      <c r="M6" s="90">
        <f t="shared" si="1"/>
        <v>1.3077452528442448E-2</v>
      </c>
    </row>
    <row r="7" spans="1:15" x14ac:dyDescent="0.25">
      <c r="A7" t="s">
        <v>15</v>
      </c>
      <c r="B7" s="72">
        <v>11753</v>
      </c>
      <c r="C7" s="72">
        <v>12356</v>
      </c>
      <c r="D7" s="72">
        <v>13537</v>
      </c>
      <c r="E7" s="72">
        <v>14328</v>
      </c>
      <c r="F7" s="72">
        <v>14995</v>
      </c>
      <c r="G7" s="72">
        <v>16153</v>
      </c>
      <c r="H7" s="72">
        <v>17476</v>
      </c>
      <c r="I7" s="72">
        <v>18068</v>
      </c>
      <c r="J7" s="72">
        <v>17868</v>
      </c>
      <c r="K7" s="72">
        <v>18593</v>
      </c>
      <c r="L7" s="9">
        <f t="shared" si="0"/>
        <v>725</v>
      </c>
      <c r="M7" s="14">
        <f t="shared" si="1"/>
        <v>4.0575330199238861E-2</v>
      </c>
    </row>
    <row r="8" spans="1:15" x14ac:dyDescent="0.25">
      <c r="A8" t="s">
        <v>21</v>
      </c>
      <c r="B8" s="72">
        <v>7414</v>
      </c>
      <c r="C8" s="72">
        <v>7702</v>
      </c>
      <c r="D8" s="72">
        <v>8190</v>
      </c>
      <c r="E8" s="72">
        <v>8655</v>
      </c>
      <c r="F8" s="72">
        <v>9073</v>
      </c>
      <c r="G8" s="72">
        <v>9253</v>
      </c>
      <c r="H8" s="72">
        <v>9455</v>
      </c>
      <c r="I8" s="72">
        <v>9943</v>
      </c>
      <c r="J8" s="72">
        <v>9732</v>
      </c>
      <c r="K8" s="72">
        <v>10098</v>
      </c>
      <c r="L8" s="9">
        <f t="shared" si="0"/>
        <v>366</v>
      </c>
      <c r="M8" s="14">
        <f t="shared" si="1"/>
        <v>3.76078914919852E-2</v>
      </c>
    </row>
    <row r="9" spans="1:15" x14ac:dyDescent="0.25">
      <c r="A9" t="s">
        <v>3</v>
      </c>
      <c r="B9" s="72">
        <v>13493</v>
      </c>
      <c r="C9" s="72">
        <v>13539</v>
      </c>
      <c r="D9" s="72">
        <v>14267</v>
      </c>
      <c r="E9" s="72">
        <v>15410</v>
      </c>
      <c r="F9" s="72">
        <v>15857</v>
      </c>
      <c r="G9" s="72">
        <v>16466</v>
      </c>
      <c r="H9" s="72">
        <v>18041</v>
      </c>
      <c r="I9" s="72">
        <v>19403</v>
      </c>
      <c r="J9" s="72">
        <v>20022</v>
      </c>
      <c r="K9" s="72">
        <v>20214</v>
      </c>
      <c r="L9" s="9">
        <f t="shared" si="0"/>
        <v>192</v>
      </c>
      <c r="M9" s="14">
        <f t="shared" si="1"/>
        <v>9.5894516032364405E-3</v>
      </c>
    </row>
    <row r="10" spans="1:15" x14ac:dyDescent="0.25">
      <c r="A10" t="s">
        <v>16</v>
      </c>
      <c r="B10" s="72">
        <v>22199</v>
      </c>
      <c r="C10" s="72">
        <v>23058</v>
      </c>
      <c r="D10" s="72">
        <v>23906</v>
      </c>
      <c r="E10" s="72">
        <v>24401</v>
      </c>
      <c r="F10" s="72">
        <v>25068</v>
      </c>
      <c r="G10" s="72">
        <v>25071</v>
      </c>
      <c r="H10" s="72">
        <v>25585</v>
      </c>
      <c r="I10" s="72">
        <v>27144</v>
      </c>
      <c r="J10" s="72">
        <v>27909</v>
      </c>
      <c r="K10" s="72">
        <v>28179</v>
      </c>
      <c r="L10" s="9">
        <f t="shared" si="0"/>
        <v>270</v>
      </c>
      <c r="M10" s="14">
        <f t="shared" si="1"/>
        <v>9.6742986133505314E-3</v>
      </c>
    </row>
    <row r="11" spans="1:15" s="1" customFormat="1" x14ac:dyDescent="0.25">
      <c r="A11" t="s">
        <v>12</v>
      </c>
      <c r="B11" s="72">
        <v>12094</v>
      </c>
      <c r="C11" s="72">
        <v>12905</v>
      </c>
      <c r="D11" s="72">
        <v>14077</v>
      </c>
      <c r="E11" s="72">
        <v>14827</v>
      </c>
      <c r="F11" s="72">
        <v>15359</v>
      </c>
      <c r="G11" s="72">
        <v>15114</v>
      </c>
      <c r="H11" s="72">
        <v>16270</v>
      </c>
      <c r="I11" s="72">
        <v>17255</v>
      </c>
      <c r="J11" s="72">
        <v>17754</v>
      </c>
      <c r="K11" s="72">
        <v>18786</v>
      </c>
      <c r="L11" s="89">
        <f t="shared" si="0"/>
        <v>1032</v>
      </c>
      <c r="M11" s="90">
        <f t="shared" si="1"/>
        <v>5.812774586008787E-2</v>
      </c>
    </row>
    <row r="12" spans="1:15" s="1" customFormat="1" x14ac:dyDescent="0.25">
      <c r="A12" s="1" t="s">
        <v>29</v>
      </c>
      <c r="B12" s="114">
        <v>139454</v>
      </c>
      <c r="C12" s="114">
        <v>145859</v>
      </c>
      <c r="D12" s="114">
        <v>154644</v>
      </c>
      <c r="E12" s="114">
        <v>162650</v>
      </c>
      <c r="F12" s="114">
        <v>170629</v>
      </c>
      <c r="G12" s="114">
        <v>174500</v>
      </c>
      <c r="H12" s="114">
        <v>185826</v>
      </c>
      <c r="I12" s="114">
        <v>196311</v>
      </c>
      <c r="J12" s="114">
        <v>201209</v>
      </c>
      <c r="K12" s="114">
        <v>205772</v>
      </c>
      <c r="L12" s="9">
        <f t="shared" si="0"/>
        <v>4563</v>
      </c>
      <c r="M12" s="14">
        <f t="shared" si="1"/>
        <v>2.2677912021828048E-2</v>
      </c>
    </row>
    <row r="14" spans="1:15" x14ac:dyDescent="0.25">
      <c r="B14" s="157" t="str">
        <f>B3</f>
        <v>2015</v>
      </c>
      <c r="C14" s="157" t="str">
        <f t="shared" ref="C14:K14" si="2">C3</f>
        <v>2016</v>
      </c>
      <c r="D14" s="157" t="str">
        <f t="shared" si="2"/>
        <v>2017</v>
      </c>
      <c r="E14" s="157" t="str">
        <f t="shared" si="2"/>
        <v>2018</v>
      </c>
      <c r="F14" s="157" t="str">
        <f t="shared" si="2"/>
        <v>2019</v>
      </c>
      <c r="G14" s="157" t="str">
        <f t="shared" si="2"/>
        <v>2020</v>
      </c>
      <c r="H14" s="157" t="str">
        <f t="shared" si="2"/>
        <v>2021</v>
      </c>
      <c r="I14" s="157" t="str">
        <f t="shared" si="2"/>
        <v>2022</v>
      </c>
      <c r="J14" s="157" t="str">
        <f t="shared" si="2"/>
        <v>2023</v>
      </c>
      <c r="K14" s="157" t="str">
        <f t="shared" si="2"/>
        <v>2024</v>
      </c>
      <c r="L14" s="1" t="s">
        <v>123</v>
      </c>
      <c r="M14" s="1" t="s">
        <v>130</v>
      </c>
      <c r="N14" s="1" t="s">
        <v>121</v>
      </c>
      <c r="O14" s="1" t="s">
        <v>122</v>
      </c>
    </row>
    <row r="15" spans="1:15" x14ac:dyDescent="0.25">
      <c r="A15" t="s">
        <v>6</v>
      </c>
      <c r="B15" s="9">
        <f>B5</f>
        <v>41134</v>
      </c>
      <c r="C15" s="9">
        <f t="shared" ref="C15:K15" si="3">C5</f>
        <v>43698</v>
      </c>
      <c r="D15" s="9">
        <f t="shared" si="3"/>
        <v>46118</v>
      </c>
      <c r="E15" s="9">
        <f t="shared" si="3"/>
        <v>48899</v>
      </c>
      <c r="F15" s="9">
        <f t="shared" si="3"/>
        <v>52359</v>
      </c>
      <c r="G15" s="9">
        <f t="shared" si="3"/>
        <v>54081</v>
      </c>
      <c r="H15" s="9">
        <f t="shared" si="3"/>
        <v>58675</v>
      </c>
      <c r="I15" s="9">
        <f t="shared" si="3"/>
        <v>63096</v>
      </c>
      <c r="J15" s="9">
        <f t="shared" si="3"/>
        <v>64877</v>
      </c>
      <c r="K15" s="9">
        <f t="shared" si="3"/>
        <v>66311</v>
      </c>
      <c r="L15" s="9">
        <f>K15-J15</f>
        <v>1434</v>
      </c>
      <c r="M15" s="14">
        <f>L15/J15</f>
        <v>2.2103364828829939E-2</v>
      </c>
      <c r="N15" s="12">
        <f>K15-B15</f>
        <v>25177</v>
      </c>
      <c r="O15" s="122">
        <f>N15/B15</f>
        <v>0.61207273788107164</v>
      </c>
    </row>
    <row r="16" spans="1:15" x14ac:dyDescent="0.25">
      <c r="A16" t="s">
        <v>74</v>
      </c>
      <c r="B16" s="9">
        <f>B6+B7+B9+B10</f>
        <v>66174</v>
      </c>
      <c r="C16" s="9">
        <f t="shared" ref="C16:K16" si="4">C6+C7+C9+C10</f>
        <v>68238</v>
      </c>
      <c r="D16" s="9">
        <f t="shared" si="4"/>
        <v>71999</v>
      </c>
      <c r="E16" s="9">
        <f t="shared" si="4"/>
        <v>75139</v>
      </c>
      <c r="F16" s="9">
        <f t="shared" si="4"/>
        <v>78076</v>
      </c>
      <c r="G16" s="9">
        <f t="shared" si="4"/>
        <v>80346</v>
      </c>
      <c r="H16" s="9">
        <f t="shared" si="4"/>
        <v>84765</v>
      </c>
      <c r="I16" s="9">
        <f t="shared" si="4"/>
        <v>88656</v>
      </c>
      <c r="J16" s="9">
        <f>J6+J7+J9+J10</f>
        <v>90498</v>
      </c>
      <c r="K16" s="9">
        <f t="shared" si="4"/>
        <v>92008</v>
      </c>
      <c r="L16" s="9">
        <f>K16-J16</f>
        <v>1510</v>
      </c>
      <c r="M16" s="14">
        <f>L16/J16</f>
        <v>1.6685451612190323E-2</v>
      </c>
      <c r="N16" s="12">
        <f>K16-B16</f>
        <v>25834</v>
      </c>
      <c r="O16" s="122">
        <f>N16/B16</f>
        <v>0.39039501919182762</v>
      </c>
    </row>
    <row r="17" spans="1:15" x14ac:dyDescent="0.25">
      <c r="A17" t="s">
        <v>57</v>
      </c>
      <c r="B17" s="89">
        <f>B4+B8+B11</f>
        <v>32146</v>
      </c>
      <c r="C17" s="89">
        <f t="shared" ref="C17:K17" si="5">C4+C8+C11</f>
        <v>33923</v>
      </c>
      <c r="D17" s="89">
        <f t="shared" si="5"/>
        <v>36527</v>
      </c>
      <c r="E17" s="89">
        <f t="shared" si="5"/>
        <v>38612</v>
      </c>
      <c r="F17" s="89">
        <f t="shared" si="5"/>
        <v>40194</v>
      </c>
      <c r="G17" s="89">
        <f t="shared" si="5"/>
        <v>40073</v>
      </c>
      <c r="H17" s="89">
        <f t="shared" si="5"/>
        <v>42386</v>
      </c>
      <c r="I17" s="89">
        <f t="shared" si="5"/>
        <v>44559</v>
      </c>
      <c r="J17" s="89">
        <f t="shared" si="5"/>
        <v>45834</v>
      </c>
      <c r="K17" s="89">
        <f t="shared" si="5"/>
        <v>47453</v>
      </c>
      <c r="L17" s="89">
        <f>K17-J17</f>
        <v>1619</v>
      </c>
      <c r="M17" s="90">
        <f>L17/J17</f>
        <v>3.5323122572762579E-2</v>
      </c>
      <c r="N17" s="12">
        <f>K17-B17</f>
        <v>15307</v>
      </c>
      <c r="O17" s="123">
        <f>N17/B17</f>
        <v>0.47617121881416041</v>
      </c>
    </row>
    <row r="18" spans="1:15" s="1" customFormat="1" x14ac:dyDescent="0.25">
      <c r="A18" s="1" t="s">
        <v>56</v>
      </c>
      <c r="B18" s="24">
        <f>SUM(B15:B17)</f>
        <v>139454</v>
      </c>
      <c r="C18" s="24">
        <f t="shared" ref="C18:K18" si="6">SUM(C15:C17)</f>
        <v>145859</v>
      </c>
      <c r="D18" s="24">
        <f t="shared" si="6"/>
        <v>154644</v>
      </c>
      <c r="E18" s="24">
        <f t="shared" si="6"/>
        <v>162650</v>
      </c>
      <c r="F18" s="24">
        <f t="shared" si="6"/>
        <v>170629</v>
      </c>
      <c r="G18" s="24">
        <f t="shared" si="6"/>
        <v>174500</v>
      </c>
      <c r="H18" s="24">
        <f t="shared" si="6"/>
        <v>185826</v>
      </c>
      <c r="I18" s="24">
        <f t="shared" si="6"/>
        <v>196311</v>
      </c>
      <c r="J18" s="24">
        <f t="shared" si="6"/>
        <v>201209</v>
      </c>
      <c r="K18" s="24">
        <f t="shared" si="6"/>
        <v>205772</v>
      </c>
      <c r="L18" s="9">
        <f>K18-J18</f>
        <v>4563</v>
      </c>
      <c r="M18" s="14">
        <f>L18/J18</f>
        <v>2.2677912021828048E-2</v>
      </c>
      <c r="N18" s="12">
        <f>K18-B18</f>
        <v>66318</v>
      </c>
      <c r="O18" s="8">
        <f>N18/B18</f>
        <v>0.47555466318642708</v>
      </c>
    </row>
    <row r="19" spans="1:15" s="1" customFormat="1" x14ac:dyDescent="0.25">
      <c r="K19" s="19"/>
      <c r="O19" s="19"/>
    </row>
    <row r="20" spans="1:15" x14ac:dyDescent="0.25">
      <c r="B20" s="157" t="str">
        <f>B14</f>
        <v>2015</v>
      </c>
      <c r="C20" s="157" t="str">
        <f t="shared" ref="C20:K20" si="7">C14</f>
        <v>2016</v>
      </c>
      <c r="D20" s="157" t="str">
        <f t="shared" si="7"/>
        <v>2017</v>
      </c>
      <c r="E20" s="157" t="str">
        <f t="shared" si="7"/>
        <v>2018</v>
      </c>
      <c r="F20" s="157" t="str">
        <f t="shared" si="7"/>
        <v>2019</v>
      </c>
      <c r="G20" s="157" t="str">
        <f t="shared" si="7"/>
        <v>2020</v>
      </c>
      <c r="H20" s="157" t="str">
        <f t="shared" si="7"/>
        <v>2021</v>
      </c>
      <c r="I20" s="157" t="str">
        <f t="shared" si="7"/>
        <v>2022</v>
      </c>
      <c r="J20" s="157" t="str">
        <f t="shared" si="7"/>
        <v>2023</v>
      </c>
      <c r="K20" s="157" t="str">
        <f t="shared" si="7"/>
        <v>2024</v>
      </c>
    </row>
    <row r="21" spans="1:15" x14ac:dyDescent="0.25">
      <c r="A21" t="s">
        <v>6</v>
      </c>
      <c r="B21" s="91">
        <f>B15/B18</f>
        <v>0.29496464784086507</v>
      </c>
      <c r="C21" s="91">
        <f t="shared" ref="C21:K21" si="8">C15/C18</f>
        <v>0.29959070060812154</v>
      </c>
      <c r="D21" s="91">
        <f t="shared" si="8"/>
        <v>0.29822042885595301</v>
      </c>
      <c r="E21" s="91">
        <f t="shared" si="8"/>
        <v>0.30063940977559178</v>
      </c>
      <c r="F21" s="91">
        <f t="shared" si="8"/>
        <v>0.30685874030791954</v>
      </c>
      <c r="G21" s="91">
        <f t="shared" si="8"/>
        <v>0.30991977077363897</v>
      </c>
      <c r="H21" s="91">
        <f t="shared" si="8"/>
        <v>0.31575237049713173</v>
      </c>
      <c r="I21" s="91">
        <f t="shared" si="8"/>
        <v>0.3214083775234195</v>
      </c>
      <c r="J21" s="91">
        <f t="shared" si="8"/>
        <v>0.32243587513481009</v>
      </c>
      <c r="K21" s="91">
        <f t="shared" si="8"/>
        <v>0.32225472853449449</v>
      </c>
    </row>
    <row r="22" spans="1:15" x14ac:dyDescent="0.25">
      <c r="A22" t="s">
        <v>54</v>
      </c>
      <c r="B22" s="8">
        <f>B16/B18</f>
        <v>0.47452206462346008</v>
      </c>
      <c r="C22" s="8">
        <f t="shared" ref="C22:K22" si="9">C16/C18</f>
        <v>0.46783537525966856</v>
      </c>
      <c r="D22" s="8">
        <f t="shared" si="9"/>
        <v>0.46557900726830659</v>
      </c>
      <c r="E22" s="8">
        <f t="shared" si="9"/>
        <v>0.4619674146941285</v>
      </c>
      <c r="F22" s="8">
        <f t="shared" si="9"/>
        <v>0.45757755129550076</v>
      </c>
      <c r="G22" s="8">
        <f t="shared" si="9"/>
        <v>0.46043553008595989</v>
      </c>
      <c r="H22" s="8">
        <f t="shared" si="9"/>
        <v>0.4561525297859288</v>
      </c>
      <c r="I22" s="8">
        <f t="shared" si="9"/>
        <v>0.45160994544370919</v>
      </c>
      <c r="J22" s="8">
        <f t="shared" si="9"/>
        <v>0.44977113349800457</v>
      </c>
      <c r="K22" s="8">
        <f t="shared" si="9"/>
        <v>0.44713566471628791</v>
      </c>
    </row>
    <row r="23" spans="1:15" x14ac:dyDescent="0.25">
      <c r="A23" t="s">
        <v>58</v>
      </c>
      <c r="B23" s="8">
        <f>B17/B18</f>
        <v>0.23051328753567485</v>
      </c>
      <c r="C23" s="8">
        <f t="shared" ref="C23:K23" si="10">C17/C18</f>
        <v>0.23257392413220987</v>
      </c>
      <c r="D23" s="8">
        <f t="shared" si="10"/>
        <v>0.2362005638757404</v>
      </c>
      <c r="E23" s="8">
        <f t="shared" si="10"/>
        <v>0.23739317553027975</v>
      </c>
      <c r="F23" s="8">
        <f t="shared" si="10"/>
        <v>0.23556370839657972</v>
      </c>
      <c r="G23" s="8">
        <f t="shared" si="10"/>
        <v>0.22964469914040114</v>
      </c>
      <c r="H23" s="8">
        <f t="shared" si="10"/>
        <v>0.2280950997169395</v>
      </c>
      <c r="I23" s="8">
        <f t="shared" si="10"/>
        <v>0.22698167703287131</v>
      </c>
      <c r="J23" s="8">
        <f t="shared" si="10"/>
        <v>0.22779299136718537</v>
      </c>
      <c r="K23" s="8">
        <f t="shared" si="10"/>
        <v>0.23060960674921757</v>
      </c>
    </row>
    <row r="24" spans="1:15" x14ac:dyDescent="0.25">
      <c r="K24" s="17"/>
    </row>
    <row r="25" spans="1:15" x14ac:dyDescent="0.25">
      <c r="A25" s="1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E976-6E11-4EBB-B631-A074EEF95E84}">
  <sheetPr>
    <tabColor rgb="FF00B050"/>
  </sheetPr>
  <dimension ref="A1:P51"/>
  <sheetViews>
    <sheetView topLeftCell="A25" workbookViewId="0">
      <selection activeCell="M23" sqref="M23"/>
    </sheetView>
  </sheetViews>
  <sheetFormatPr defaultRowHeight="15" x14ac:dyDescent="0.25"/>
  <cols>
    <col min="1" max="1" width="14.140625" customWidth="1"/>
    <col min="2" max="2" width="9.28515625" customWidth="1"/>
    <col min="3" max="3" width="9" customWidth="1"/>
    <col min="4" max="4" width="8.7109375" customWidth="1"/>
    <col min="5" max="5" width="9.140625" customWidth="1"/>
    <col min="6" max="6" width="10.42578125" customWidth="1"/>
    <col min="7" max="7" width="10.7109375" customWidth="1"/>
    <col min="8" max="8" width="8.7109375" customWidth="1"/>
    <col min="9" max="9" width="8.85546875" customWidth="1"/>
    <col min="10" max="10" width="10.42578125" customWidth="1"/>
    <col min="11" max="11" width="8.85546875" customWidth="1"/>
    <col min="12" max="12" width="15.85546875" customWidth="1"/>
    <col min="13" max="13" width="18" customWidth="1"/>
    <col min="15" max="15" width="17.85546875" customWidth="1"/>
  </cols>
  <sheetData>
    <row r="1" spans="1:16" x14ac:dyDescent="0.25">
      <c r="A1" s="1" t="s">
        <v>139</v>
      </c>
    </row>
    <row r="3" spans="1:16" s="1" customFormat="1" x14ac:dyDescent="0.25">
      <c r="A3" t="s">
        <v>28</v>
      </c>
      <c r="B3" s="157" t="s">
        <v>0</v>
      </c>
      <c r="C3" s="157" t="s">
        <v>1</v>
      </c>
      <c r="D3" s="157" t="s">
        <v>102</v>
      </c>
      <c r="E3" s="157" t="s">
        <v>103</v>
      </c>
      <c r="F3" s="157" t="s">
        <v>104</v>
      </c>
      <c r="G3" s="157" t="s">
        <v>27</v>
      </c>
      <c r="H3" s="157" t="s">
        <v>108</v>
      </c>
      <c r="I3" s="157" t="s">
        <v>109</v>
      </c>
      <c r="J3" s="157" t="s">
        <v>115</v>
      </c>
      <c r="K3" s="157" t="s">
        <v>116</v>
      </c>
      <c r="L3" s="157" t="s">
        <v>123</v>
      </c>
      <c r="M3" s="1" t="s">
        <v>130</v>
      </c>
    </row>
    <row r="4" spans="1:16" x14ac:dyDescent="0.25">
      <c r="A4" t="s">
        <v>8</v>
      </c>
      <c r="B4" s="72">
        <v>8919</v>
      </c>
      <c r="C4" s="72">
        <v>9115</v>
      </c>
      <c r="D4" s="72">
        <v>9987</v>
      </c>
      <c r="E4" s="72">
        <v>10683</v>
      </c>
      <c r="F4" s="72">
        <v>11540</v>
      </c>
      <c r="G4" s="72">
        <v>11605</v>
      </c>
      <c r="H4" s="72">
        <v>11073</v>
      </c>
      <c r="I4" s="72">
        <v>11842</v>
      </c>
      <c r="J4" s="72">
        <v>12436</v>
      </c>
      <c r="K4" s="72">
        <v>12726</v>
      </c>
      <c r="L4" s="12">
        <f>K4-J4</f>
        <v>290</v>
      </c>
      <c r="M4" s="8">
        <f>L4/J4</f>
        <v>2.3319395303956256E-2</v>
      </c>
    </row>
    <row r="5" spans="1:16" x14ac:dyDescent="0.25">
      <c r="A5" t="s">
        <v>6</v>
      </c>
      <c r="B5" s="72">
        <v>77242</v>
      </c>
      <c r="C5" s="72">
        <v>82982</v>
      </c>
      <c r="D5" s="72">
        <v>91326</v>
      </c>
      <c r="E5" s="72">
        <v>97435</v>
      </c>
      <c r="F5" s="72">
        <v>105889</v>
      </c>
      <c r="G5" s="72">
        <v>111796</v>
      </c>
      <c r="H5" s="72">
        <v>121524</v>
      </c>
      <c r="I5" s="72">
        <v>133799</v>
      </c>
      <c r="J5" s="72">
        <v>133559</v>
      </c>
      <c r="K5" s="72">
        <v>134194</v>
      </c>
      <c r="L5" s="12">
        <f t="shared" ref="L5:L12" si="0">K5-J5</f>
        <v>635</v>
      </c>
      <c r="M5" s="8">
        <f t="shared" ref="M5:M12" si="1">L5/J5</f>
        <v>4.7544530881483086E-3</v>
      </c>
    </row>
    <row r="6" spans="1:16" x14ac:dyDescent="0.25">
      <c r="A6" t="s">
        <v>18</v>
      </c>
      <c r="B6" s="72">
        <v>18193</v>
      </c>
      <c r="C6" s="72">
        <v>18262</v>
      </c>
      <c r="D6" s="72">
        <v>16721</v>
      </c>
      <c r="E6" s="72">
        <v>17633</v>
      </c>
      <c r="F6" s="72">
        <v>18826</v>
      </c>
      <c r="G6" s="72">
        <v>19607</v>
      </c>
      <c r="H6" s="72">
        <v>20547</v>
      </c>
      <c r="I6" s="72">
        <v>22722</v>
      </c>
      <c r="J6" s="72">
        <v>21487</v>
      </c>
      <c r="K6" s="72">
        <v>20859</v>
      </c>
      <c r="L6" s="12">
        <f t="shared" si="0"/>
        <v>-628</v>
      </c>
      <c r="M6" s="8">
        <f t="shared" si="1"/>
        <v>-2.922697444966724E-2</v>
      </c>
    </row>
    <row r="7" spans="1:16" x14ac:dyDescent="0.25">
      <c r="A7" t="s">
        <v>15</v>
      </c>
      <c r="B7" s="72">
        <v>18037</v>
      </c>
      <c r="C7" s="72">
        <v>19090</v>
      </c>
      <c r="D7" s="72">
        <v>20338</v>
      </c>
      <c r="E7" s="72">
        <v>21267</v>
      </c>
      <c r="F7" s="72">
        <v>22278</v>
      </c>
      <c r="G7" s="72">
        <v>23164</v>
      </c>
      <c r="H7" s="72">
        <v>23928</v>
      </c>
      <c r="I7" s="72">
        <v>25288</v>
      </c>
      <c r="J7" s="72">
        <v>25971</v>
      </c>
      <c r="K7" s="72">
        <v>26686</v>
      </c>
      <c r="L7" s="12">
        <f t="shared" si="0"/>
        <v>715</v>
      </c>
      <c r="M7" s="8">
        <f t="shared" si="1"/>
        <v>2.7530707327403644E-2</v>
      </c>
    </row>
    <row r="8" spans="1:16" x14ac:dyDescent="0.25">
      <c r="A8" t="s">
        <v>21</v>
      </c>
      <c r="B8" s="72">
        <v>5170</v>
      </c>
      <c r="C8" s="72">
        <v>5304</v>
      </c>
      <c r="D8" s="72">
        <v>5662</v>
      </c>
      <c r="E8" s="72">
        <v>6344</v>
      </c>
      <c r="F8" s="72">
        <v>6850</v>
      </c>
      <c r="G8" s="72">
        <v>7034</v>
      </c>
      <c r="H8" s="72">
        <v>7741</v>
      </c>
      <c r="I8" s="72">
        <v>8140</v>
      </c>
      <c r="J8" s="72">
        <v>8758</v>
      </c>
      <c r="K8" s="72">
        <v>8737</v>
      </c>
      <c r="L8" s="12">
        <f t="shared" si="0"/>
        <v>-21</v>
      </c>
      <c r="M8" s="8">
        <f t="shared" si="1"/>
        <v>-2.3978077186572275E-3</v>
      </c>
    </row>
    <row r="9" spans="1:16" x14ac:dyDescent="0.25">
      <c r="A9" t="s">
        <v>3</v>
      </c>
      <c r="B9" s="72">
        <v>10211</v>
      </c>
      <c r="C9" s="72">
        <v>11382</v>
      </c>
      <c r="D9" s="72">
        <v>12074</v>
      </c>
      <c r="E9" s="72">
        <v>12776</v>
      </c>
      <c r="F9" s="72">
        <v>13246</v>
      </c>
      <c r="G9" s="72">
        <v>13571</v>
      </c>
      <c r="H9" s="72">
        <v>14629</v>
      </c>
      <c r="I9" s="72">
        <v>15148</v>
      </c>
      <c r="J9" s="72">
        <v>14944</v>
      </c>
      <c r="K9" s="72">
        <v>15501</v>
      </c>
      <c r="L9" s="12">
        <f t="shared" si="0"/>
        <v>557</v>
      </c>
      <c r="M9" s="8">
        <f t="shared" si="1"/>
        <v>3.7272483940042823E-2</v>
      </c>
    </row>
    <row r="10" spans="1:16" x14ac:dyDescent="0.25">
      <c r="A10" t="s">
        <v>16</v>
      </c>
      <c r="B10" s="72">
        <v>32315</v>
      </c>
      <c r="C10" s="72">
        <v>35746</v>
      </c>
      <c r="D10" s="72">
        <v>37365</v>
      </c>
      <c r="E10" s="72">
        <v>40277</v>
      </c>
      <c r="F10" s="72">
        <v>42376</v>
      </c>
      <c r="G10" s="72">
        <v>44162</v>
      </c>
      <c r="H10" s="72">
        <v>46493</v>
      </c>
      <c r="I10" s="72">
        <v>48449</v>
      </c>
      <c r="J10" s="72">
        <v>50208</v>
      </c>
      <c r="K10" s="72">
        <v>50568</v>
      </c>
      <c r="L10" s="12">
        <f t="shared" si="0"/>
        <v>360</v>
      </c>
      <c r="M10" s="8">
        <f t="shared" si="1"/>
        <v>7.1701720841300188E-3</v>
      </c>
    </row>
    <row r="11" spans="1:16" x14ac:dyDescent="0.25">
      <c r="A11" t="s">
        <v>12</v>
      </c>
      <c r="B11" s="72">
        <v>18643</v>
      </c>
      <c r="C11" s="72">
        <v>20183</v>
      </c>
      <c r="D11" s="72">
        <v>21925</v>
      </c>
      <c r="E11" s="72">
        <v>23717</v>
      </c>
      <c r="F11" s="72">
        <v>25008</v>
      </c>
      <c r="G11" s="72">
        <v>25544</v>
      </c>
      <c r="H11" s="72">
        <v>27112</v>
      </c>
      <c r="I11" s="72">
        <v>29334</v>
      </c>
      <c r="J11" s="72">
        <v>29459</v>
      </c>
      <c r="K11" s="72">
        <v>29788</v>
      </c>
      <c r="L11" s="12">
        <f>K11-J11</f>
        <v>329</v>
      </c>
      <c r="M11" s="8">
        <f t="shared" si="1"/>
        <v>1.1168064089072949E-2</v>
      </c>
    </row>
    <row r="12" spans="1:16" s="1" customFormat="1" x14ac:dyDescent="0.25">
      <c r="A12" t="s">
        <v>29</v>
      </c>
      <c r="B12" s="114">
        <v>188730</v>
      </c>
      <c r="C12" s="114">
        <v>202064</v>
      </c>
      <c r="D12" s="114">
        <v>215398</v>
      </c>
      <c r="E12" s="114">
        <v>230132</v>
      </c>
      <c r="F12" s="114">
        <v>246013</v>
      </c>
      <c r="G12" s="114">
        <v>256483</v>
      </c>
      <c r="H12" s="114">
        <v>273047</v>
      </c>
      <c r="I12" s="114">
        <v>294722</v>
      </c>
      <c r="J12" s="114">
        <v>296822</v>
      </c>
      <c r="K12" s="114">
        <v>299059</v>
      </c>
      <c r="L12" s="12">
        <f t="shared" si="0"/>
        <v>2237</v>
      </c>
      <c r="M12" s="8">
        <f t="shared" si="1"/>
        <v>7.5365033589154442E-3</v>
      </c>
    </row>
    <row r="14" spans="1:16" x14ac:dyDescent="0.25">
      <c r="B14" s="157" t="str">
        <f>B3</f>
        <v>2015</v>
      </c>
      <c r="C14" s="157" t="str">
        <f t="shared" ref="C14:K14" si="2">C3</f>
        <v>2016</v>
      </c>
      <c r="D14" s="157" t="str">
        <f t="shared" si="2"/>
        <v>2017</v>
      </c>
      <c r="E14" s="157" t="str">
        <f t="shared" si="2"/>
        <v>2018</v>
      </c>
      <c r="F14" s="157" t="str">
        <f t="shared" si="2"/>
        <v>2019</v>
      </c>
      <c r="G14" s="157" t="str">
        <f t="shared" si="2"/>
        <v>2020</v>
      </c>
      <c r="H14" s="157" t="str">
        <f t="shared" si="2"/>
        <v>2021</v>
      </c>
      <c r="I14" s="157" t="str">
        <f t="shared" si="2"/>
        <v>2022</v>
      </c>
      <c r="J14" s="157" t="str">
        <f t="shared" si="2"/>
        <v>2023</v>
      </c>
      <c r="K14" s="157" t="str">
        <f t="shared" si="2"/>
        <v>2024</v>
      </c>
      <c r="L14" s="157" t="s">
        <v>123</v>
      </c>
      <c r="M14" s="1" t="s">
        <v>130</v>
      </c>
      <c r="N14" s="1" t="s">
        <v>121</v>
      </c>
      <c r="O14" s="1" t="s">
        <v>122</v>
      </c>
    </row>
    <row r="15" spans="1:16" x14ac:dyDescent="0.25">
      <c r="A15" s="2" t="s">
        <v>59</v>
      </c>
      <c r="B15" s="12">
        <f>B4+B8+B11</f>
        <v>32732</v>
      </c>
      <c r="C15" s="12">
        <f t="shared" ref="C15:K15" si="3">C4+C8+C11</f>
        <v>34602</v>
      </c>
      <c r="D15" s="12">
        <f t="shared" si="3"/>
        <v>37574</v>
      </c>
      <c r="E15" s="12">
        <f t="shared" si="3"/>
        <v>40744</v>
      </c>
      <c r="F15" s="12">
        <f t="shared" si="3"/>
        <v>43398</v>
      </c>
      <c r="G15" s="12">
        <f t="shared" si="3"/>
        <v>44183</v>
      </c>
      <c r="H15" s="12">
        <f t="shared" si="3"/>
        <v>45926</v>
      </c>
      <c r="I15" s="12">
        <f t="shared" si="3"/>
        <v>49316</v>
      </c>
      <c r="J15" s="12">
        <f t="shared" si="3"/>
        <v>50653</v>
      </c>
      <c r="K15" s="12">
        <f t="shared" si="3"/>
        <v>51251</v>
      </c>
      <c r="L15" s="12">
        <f>K15-J15</f>
        <v>598</v>
      </c>
      <c r="M15" s="8">
        <f>L15/J15</f>
        <v>1.1805816042485144E-2</v>
      </c>
      <c r="N15" s="12">
        <f>K15-B15</f>
        <v>18519</v>
      </c>
      <c r="O15" s="8">
        <f>N15/B15</f>
        <v>0.56577661004521573</v>
      </c>
      <c r="P15" s="8">
        <f>L15/$L$18</f>
        <v>0.26732230666070628</v>
      </c>
    </row>
    <row r="16" spans="1:16" x14ac:dyDescent="0.25">
      <c r="A16" s="2" t="s">
        <v>54</v>
      </c>
      <c r="B16" s="12">
        <f>B6+B7+B9+B10</f>
        <v>78756</v>
      </c>
      <c r="C16" s="12">
        <f t="shared" ref="C16:K16" si="4">C6+C7+C9+C10</f>
        <v>84480</v>
      </c>
      <c r="D16" s="12">
        <f t="shared" si="4"/>
        <v>86498</v>
      </c>
      <c r="E16" s="12">
        <f t="shared" si="4"/>
        <v>91953</v>
      </c>
      <c r="F16" s="12">
        <f t="shared" si="4"/>
        <v>96726</v>
      </c>
      <c r="G16" s="12">
        <f t="shared" si="4"/>
        <v>100504</v>
      </c>
      <c r="H16" s="12">
        <f t="shared" si="4"/>
        <v>105597</v>
      </c>
      <c r="I16" s="12">
        <f t="shared" si="4"/>
        <v>111607</v>
      </c>
      <c r="J16" s="12">
        <f t="shared" si="4"/>
        <v>112610</v>
      </c>
      <c r="K16" s="12">
        <f t="shared" si="4"/>
        <v>113614</v>
      </c>
      <c r="L16" s="12">
        <f>K16-J16</f>
        <v>1004</v>
      </c>
      <c r="M16" s="8">
        <f>L16/J16</f>
        <v>8.9157268448628001E-3</v>
      </c>
      <c r="N16" s="12">
        <f>K16-B16</f>
        <v>34858</v>
      </c>
      <c r="O16" s="8">
        <f>N16/B16</f>
        <v>0.4426075473614709</v>
      </c>
      <c r="P16" s="8">
        <f t="shared" ref="P16:P18" si="5">L16/$L$18</f>
        <v>0.44881537773804203</v>
      </c>
    </row>
    <row r="17" spans="1:16" x14ac:dyDescent="0.25">
      <c r="A17" s="2" t="s">
        <v>6</v>
      </c>
      <c r="B17" s="9">
        <f>B5</f>
        <v>77242</v>
      </c>
      <c r="C17" s="9">
        <f t="shared" ref="C17:K17" si="6">C5</f>
        <v>82982</v>
      </c>
      <c r="D17" s="9">
        <f t="shared" si="6"/>
        <v>91326</v>
      </c>
      <c r="E17" s="9">
        <f t="shared" si="6"/>
        <v>97435</v>
      </c>
      <c r="F17" s="9">
        <f t="shared" si="6"/>
        <v>105889</v>
      </c>
      <c r="G17" s="9">
        <f t="shared" si="6"/>
        <v>111796</v>
      </c>
      <c r="H17" s="9">
        <f t="shared" si="6"/>
        <v>121524</v>
      </c>
      <c r="I17" s="9">
        <f t="shared" si="6"/>
        <v>133799</v>
      </c>
      <c r="J17" s="9">
        <f t="shared" si="6"/>
        <v>133559</v>
      </c>
      <c r="K17" s="9">
        <f t="shared" si="6"/>
        <v>134194</v>
      </c>
      <c r="L17" s="9">
        <f>K17-J17</f>
        <v>635</v>
      </c>
      <c r="M17" s="8">
        <f>L17/J17</f>
        <v>4.7544530881483086E-3</v>
      </c>
      <c r="N17" s="12">
        <f>K17-B17</f>
        <v>56952</v>
      </c>
      <c r="O17" s="8">
        <f>N17/B17</f>
        <v>0.73731907511457495</v>
      </c>
      <c r="P17" s="8">
        <f t="shared" si="5"/>
        <v>0.28386231560125169</v>
      </c>
    </row>
    <row r="18" spans="1:16" x14ac:dyDescent="0.25">
      <c r="A18" s="2" t="s">
        <v>56</v>
      </c>
      <c r="B18" s="148">
        <f>SUM(B15:B17)</f>
        <v>188730</v>
      </c>
      <c r="C18" s="148">
        <f t="shared" ref="C18:K18" si="7">SUM(C15:C17)</f>
        <v>202064</v>
      </c>
      <c r="D18" s="148">
        <f t="shared" si="7"/>
        <v>215398</v>
      </c>
      <c r="E18" s="148">
        <f t="shared" si="7"/>
        <v>230132</v>
      </c>
      <c r="F18" s="148">
        <f t="shared" si="7"/>
        <v>246013</v>
      </c>
      <c r="G18" s="148">
        <f t="shared" si="7"/>
        <v>256483</v>
      </c>
      <c r="H18" s="148">
        <f t="shared" si="7"/>
        <v>273047</v>
      </c>
      <c r="I18" s="148">
        <f t="shared" si="7"/>
        <v>294722</v>
      </c>
      <c r="J18" s="148">
        <f t="shared" si="7"/>
        <v>296822</v>
      </c>
      <c r="K18" s="148">
        <f t="shared" si="7"/>
        <v>299059</v>
      </c>
      <c r="L18" s="12">
        <f>K18-J18</f>
        <v>2237</v>
      </c>
      <c r="M18" s="8">
        <f>L18/J18</f>
        <v>7.5365033589154442E-3</v>
      </c>
      <c r="N18" s="12">
        <f>K18-B18</f>
        <v>110329</v>
      </c>
      <c r="O18" s="8">
        <f>N18/B18</f>
        <v>0.58458644624595979</v>
      </c>
      <c r="P18" s="8">
        <f t="shared" si="5"/>
        <v>1</v>
      </c>
    </row>
    <row r="20" spans="1:16" x14ac:dyDescent="0.25">
      <c r="B20" s="157" t="str">
        <f>B14</f>
        <v>2015</v>
      </c>
      <c r="C20" s="157" t="str">
        <f t="shared" ref="C20:K20" si="8">C14</f>
        <v>2016</v>
      </c>
      <c r="D20" s="157" t="str">
        <f t="shared" si="8"/>
        <v>2017</v>
      </c>
      <c r="E20" s="157" t="str">
        <f t="shared" si="8"/>
        <v>2018</v>
      </c>
      <c r="F20" s="157" t="str">
        <f t="shared" si="8"/>
        <v>2019</v>
      </c>
      <c r="G20" s="157" t="str">
        <f t="shared" si="8"/>
        <v>2020</v>
      </c>
      <c r="H20" s="157" t="str">
        <f t="shared" si="8"/>
        <v>2021</v>
      </c>
      <c r="I20" s="157" t="str">
        <f t="shared" si="8"/>
        <v>2022</v>
      </c>
      <c r="J20" s="157" t="str">
        <f t="shared" si="8"/>
        <v>2023</v>
      </c>
      <c r="K20" s="157" t="str">
        <f t="shared" si="8"/>
        <v>2024</v>
      </c>
    </row>
    <row r="21" spans="1:16" x14ac:dyDescent="0.25">
      <c r="A21" s="2" t="s">
        <v>59</v>
      </c>
      <c r="B21" s="8">
        <f t="shared" ref="B21:K21" si="9">B15/B18</f>
        <v>0.17343294653738145</v>
      </c>
      <c r="C21" s="8">
        <f t="shared" si="9"/>
        <v>0.17124277456647399</v>
      </c>
      <c r="D21" s="8">
        <f t="shared" si="9"/>
        <v>0.17443987409353848</v>
      </c>
      <c r="E21" s="8">
        <f t="shared" si="9"/>
        <v>0.17704621695374828</v>
      </c>
      <c r="F21" s="8">
        <f t="shared" si="9"/>
        <v>0.17640531191441103</v>
      </c>
      <c r="G21" s="8">
        <f t="shared" si="9"/>
        <v>0.17226482846816357</v>
      </c>
      <c r="H21" s="8">
        <f t="shared" si="9"/>
        <v>0.16819814903661273</v>
      </c>
      <c r="I21" s="8">
        <f t="shared" si="9"/>
        <v>0.16733056914651773</v>
      </c>
      <c r="J21" s="8">
        <f t="shared" si="9"/>
        <v>0.1706510972906321</v>
      </c>
      <c r="K21" s="8">
        <f t="shared" si="9"/>
        <v>0.17137421044008039</v>
      </c>
    </row>
    <row r="22" spans="1:16" x14ac:dyDescent="0.25">
      <c r="A22" s="2" t="s">
        <v>54</v>
      </c>
      <c r="B22" s="8">
        <f>B16/B18</f>
        <v>0.41729454776665076</v>
      </c>
      <c r="C22" s="8">
        <f t="shared" ref="C22:K22" si="10">C16/C18</f>
        <v>0.4180853590941484</v>
      </c>
      <c r="D22" s="8">
        <f t="shared" si="10"/>
        <v>0.40157290225535985</v>
      </c>
      <c r="E22" s="8">
        <f t="shared" si="10"/>
        <v>0.39956633584203849</v>
      </c>
      <c r="F22" s="8">
        <f t="shared" si="10"/>
        <v>0.39317434444521226</v>
      </c>
      <c r="G22" s="8">
        <f t="shared" si="10"/>
        <v>0.39185443089795424</v>
      </c>
      <c r="H22" s="8">
        <f t="shared" si="10"/>
        <v>0.38673561694506808</v>
      </c>
      <c r="I22" s="8">
        <f t="shared" si="10"/>
        <v>0.37868567667157527</v>
      </c>
      <c r="J22" s="8">
        <f t="shared" si="10"/>
        <v>0.3793856250547466</v>
      </c>
      <c r="K22" s="8">
        <f t="shared" si="10"/>
        <v>0.37990496858479428</v>
      </c>
    </row>
    <row r="23" spans="1:16" x14ac:dyDescent="0.25">
      <c r="A23" s="2" t="s">
        <v>6</v>
      </c>
      <c r="B23" s="8">
        <f t="shared" ref="B23:K23" si="11">B17/B18</f>
        <v>0.40927250569596779</v>
      </c>
      <c r="C23" s="8">
        <f t="shared" si="11"/>
        <v>0.41067186633937763</v>
      </c>
      <c r="D23" s="8">
        <f t="shared" si="11"/>
        <v>0.4239872236511017</v>
      </c>
      <c r="E23" s="8">
        <f t="shared" si="11"/>
        <v>0.42338744720421323</v>
      </c>
      <c r="F23" s="8">
        <f t="shared" si="11"/>
        <v>0.43042034364037673</v>
      </c>
      <c r="G23" s="8">
        <f t="shared" si="11"/>
        <v>0.43588074063388216</v>
      </c>
      <c r="H23" s="8">
        <f t="shared" si="11"/>
        <v>0.44506623401831918</v>
      </c>
      <c r="I23" s="8">
        <f t="shared" si="11"/>
        <v>0.45398375418190701</v>
      </c>
      <c r="J23" s="8">
        <f t="shared" si="11"/>
        <v>0.4499632776546213</v>
      </c>
      <c r="K23" s="8">
        <f t="shared" si="11"/>
        <v>0.44872082097512533</v>
      </c>
      <c r="M23" s="8"/>
    </row>
    <row r="24" spans="1:16" x14ac:dyDescent="0.25">
      <c r="K24" s="17">
        <f>SUM(K21:K23)</f>
        <v>1</v>
      </c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6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6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6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07"/>
      <c r="B47" s="108" t="str">
        <f>B20</f>
        <v>2015</v>
      </c>
      <c r="C47" s="108" t="str">
        <f t="shared" ref="C47:K47" si="12">C20</f>
        <v>2016</v>
      </c>
      <c r="D47" s="108" t="str">
        <f t="shared" si="12"/>
        <v>2017</v>
      </c>
      <c r="E47" s="108" t="str">
        <f t="shared" si="12"/>
        <v>2018</v>
      </c>
      <c r="F47" s="108" t="str">
        <f t="shared" si="12"/>
        <v>2019</v>
      </c>
      <c r="G47" s="108" t="str">
        <f t="shared" si="12"/>
        <v>2020</v>
      </c>
      <c r="H47" s="108" t="str">
        <f t="shared" si="12"/>
        <v>2021</v>
      </c>
      <c r="I47" s="108" t="str">
        <f t="shared" si="12"/>
        <v>2022</v>
      </c>
      <c r="J47" s="108" t="str">
        <f t="shared" si="12"/>
        <v>2023</v>
      </c>
      <c r="K47" s="108" t="str">
        <f t="shared" si="12"/>
        <v>2024</v>
      </c>
    </row>
    <row r="48" spans="1:11" x14ac:dyDescent="0.25">
      <c r="A48" s="111" t="s">
        <v>59</v>
      </c>
      <c r="B48" s="109">
        <f>B15</f>
        <v>32732</v>
      </c>
      <c r="C48" s="109">
        <f t="shared" ref="C48:K48" si="13">C15</f>
        <v>34602</v>
      </c>
      <c r="D48" s="109">
        <f t="shared" si="13"/>
        <v>37574</v>
      </c>
      <c r="E48" s="109">
        <f t="shared" si="13"/>
        <v>40744</v>
      </c>
      <c r="F48" s="109">
        <f t="shared" si="13"/>
        <v>43398</v>
      </c>
      <c r="G48" s="109">
        <f t="shared" si="13"/>
        <v>44183</v>
      </c>
      <c r="H48" s="109">
        <f t="shared" si="13"/>
        <v>45926</v>
      </c>
      <c r="I48" s="109">
        <f t="shared" si="13"/>
        <v>49316</v>
      </c>
      <c r="J48" s="109">
        <f t="shared" si="13"/>
        <v>50653</v>
      </c>
      <c r="K48" s="109">
        <f t="shared" si="13"/>
        <v>51251</v>
      </c>
    </row>
    <row r="49" spans="1:11" x14ac:dyDescent="0.25">
      <c r="A49" s="112" t="s">
        <v>54</v>
      </c>
      <c r="B49" s="113">
        <f t="shared" ref="B49:K50" si="14">B16</f>
        <v>78756</v>
      </c>
      <c r="C49" s="113">
        <f t="shared" si="14"/>
        <v>84480</v>
      </c>
      <c r="D49" s="113">
        <f t="shared" si="14"/>
        <v>86498</v>
      </c>
      <c r="E49" s="113">
        <f t="shared" si="14"/>
        <v>91953</v>
      </c>
      <c r="F49" s="113">
        <f t="shared" si="14"/>
        <v>96726</v>
      </c>
      <c r="G49" s="113">
        <f t="shared" si="14"/>
        <v>100504</v>
      </c>
      <c r="H49" s="113">
        <f t="shared" si="14"/>
        <v>105597</v>
      </c>
      <c r="I49" s="113">
        <f t="shared" si="14"/>
        <v>111607</v>
      </c>
      <c r="J49" s="113">
        <f t="shared" si="14"/>
        <v>112610</v>
      </c>
      <c r="K49" s="113">
        <f t="shared" si="14"/>
        <v>113614</v>
      </c>
    </row>
    <row r="50" spans="1:11" x14ac:dyDescent="0.25">
      <c r="A50" s="111" t="s">
        <v>6</v>
      </c>
      <c r="B50" s="109">
        <f t="shared" si="14"/>
        <v>77242</v>
      </c>
      <c r="C50" s="109">
        <f t="shared" si="14"/>
        <v>82982</v>
      </c>
      <c r="D50" s="109">
        <f t="shared" si="14"/>
        <v>91326</v>
      </c>
      <c r="E50" s="109">
        <f t="shared" si="14"/>
        <v>97435</v>
      </c>
      <c r="F50" s="109">
        <f t="shared" si="14"/>
        <v>105889</v>
      </c>
      <c r="G50" s="109">
        <f t="shared" si="14"/>
        <v>111796</v>
      </c>
      <c r="H50" s="109">
        <f t="shared" si="14"/>
        <v>121524</v>
      </c>
      <c r="I50" s="109">
        <f t="shared" si="14"/>
        <v>133799</v>
      </c>
      <c r="J50" s="109">
        <f t="shared" si="14"/>
        <v>133559</v>
      </c>
      <c r="K50" s="109">
        <f t="shared" si="14"/>
        <v>134194</v>
      </c>
    </row>
    <row r="51" spans="1:11" x14ac:dyDescent="0.25">
      <c r="A51" s="110" t="s">
        <v>56</v>
      </c>
      <c r="B51" s="113">
        <f>B12</f>
        <v>188730</v>
      </c>
      <c r="C51" s="113">
        <f t="shared" ref="C51:K51" si="15">C12</f>
        <v>202064</v>
      </c>
      <c r="D51" s="113">
        <f t="shared" si="15"/>
        <v>215398</v>
      </c>
      <c r="E51" s="113">
        <f t="shared" si="15"/>
        <v>230132</v>
      </c>
      <c r="F51" s="113">
        <f t="shared" si="15"/>
        <v>246013</v>
      </c>
      <c r="G51" s="113">
        <f t="shared" si="15"/>
        <v>256483</v>
      </c>
      <c r="H51" s="113">
        <f t="shared" si="15"/>
        <v>273047</v>
      </c>
      <c r="I51" s="113">
        <f t="shared" si="15"/>
        <v>294722</v>
      </c>
      <c r="J51" s="113">
        <f t="shared" si="15"/>
        <v>296822</v>
      </c>
      <c r="K51" s="113">
        <f t="shared" si="15"/>
        <v>299059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26C7-BDDF-4D39-AA70-9E16426879B5}">
  <sheetPr>
    <tabColor rgb="FF00B050"/>
  </sheetPr>
  <dimension ref="A1:AA16"/>
  <sheetViews>
    <sheetView workbookViewId="0">
      <selection activeCell="N29" sqref="N29"/>
    </sheetView>
  </sheetViews>
  <sheetFormatPr defaultRowHeight="15" x14ac:dyDescent="0.25"/>
  <cols>
    <col min="1" max="1" width="44" customWidth="1"/>
    <col min="2" max="2" width="14.28515625" customWidth="1"/>
    <col min="3" max="3" width="9.5703125" customWidth="1"/>
    <col min="4" max="5" width="10" customWidth="1"/>
    <col min="6" max="6" width="9" customWidth="1"/>
    <col min="7" max="7" width="9.85546875" customWidth="1"/>
    <col min="8" max="9" width="9.5703125" customWidth="1"/>
    <col min="10" max="10" width="10.28515625" customWidth="1"/>
    <col min="11" max="11" width="10" customWidth="1"/>
    <col min="12" max="12" width="12.7109375" customWidth="1"/>
    <col min="13" max="13" width="17.5703125" customWidth="1"/>
    <col min="14" max="14" width="15" customWidth="1"/>
    <col min="15" max="15" width="12.85546875" customWidth="1"/>
    <col min="16" max="16" width="18.85546875" customWidth="1"/>
    <col min="18" max="18" width="20.42578125" customWidth="1"/>
  </cols>
  <sheetData>
    <row r="1" spans="1:27" x14ac:dyDescent="0.25">
      <c r="A1" s="1" t="s">
        <v>141</v>
      </c>
      <c r="B1" s="1"/>
    </row>
    <row r="3" spans="1:27" s="35" customFormat="1" x14ac:dyDescent="0.25">
      <c r="A3" s="60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  <c r="L3" s="3" t="s">
        <v>123</v>
      </c>
      <c r="M3" s="3" t="s">
        <v>130</v>
      </c>
      <c r="N3" s="3" t="s">
        <v>121</v>
      </c>
      <c r="O3" s="3" t="s">
        <v>122</v>
      </c>
      <c r="P3" s="60" t="s">
        <v>140</v>
      </c>
      <c r="Q3"/>
      <c r="R3"/>
      <c r="S3"/>
      <c r="T3"/>
      <c r="U3"/>
      <c r="V3"/>
      <c r="W3"/>
      <c r="X3"/>
      <c r="Y3"/>
      <c r="Z3"/>
      <c r="AA3"/>
    </row>
    <row r="4" spans="1:27" s="35" customFormat="1" x14ac:dyDescent="0.25">
      <c r="A4" s="59" t="s">
        <v>39</v>
      </c>
      <c r="B4" s="53">
        <v>15327</v>
      </c>
      <c r="C4" s="53">
        <v>16066</v>
      </c>
      <c r="D4" s="53">
        <v>17758</v>
      </c>
      <c r="E4" s="53">
        <v>20251</v>
      </c>
      <c r="F4" s="53">
        <v>21122</v>
      </c>
      <c r="G4" s="53">
        <v>23489</v>
      </c>
      <c r="H4" s="53">
        <v>26129</v>
      </c>
      <c r="I4" s="53">
        <v>28385</v>
      </c>
      <c r="J4" s="53">
        <v>28605</v>
      </c>
      <c r="K4" s="53">
        <v>30365</v>
      </c>
      <c r="L4" s="63">
        <v>1760</v>
      </c>
      <c r="M4" s="64">
        <v>6.1527704946687641E-2</v>
      </c>
      <c r="N4" s="63">
        <v>15038</v>
      </c>
      <c r="O4" s="64">
        <v>0.98114438572453844</v>
      </c>
      <c r="P4" s="64">
        <v>0.25882352941176473</v>
      </c>
      <c r="Q4"/>
      <c r="R4"/>
      <c r="S4"/>
      <c r="T4"/>
      <c r="U4"/>
      <c r="V4"/>
      <c r="W4"/>
      <c r="X4"/>
      <c r="Y4"/>
      <c r="Z4"/>
      <c r="AA4"/>
    </row>
    <row r="5" spans="1:27" s="35" customFormat="1" x14ac:dyDescent="0.25">
      <c r="A5" s="59" t="s">
        <v>40</v>
      </c>
      <c r="B5" s="53">
        <v>174085</v>
      </c>
      <c r="C5" s="53">
        <v>180585</v>
      </c>
      <c r="D5" s="53">
        <v>188094</v>
      </c>
      <c r="E5" s="53">
        <v>197459</v>
      </c>
      <c r="F5" s="53">
        <v>205721</v>
      </c>
      <c r="G5" s="53">
        <v>210374</v>
      </c>
      <c r="H5" s="53">
        <v>218889</v>
      </c>
      <c r="I5" s="53">
        <v>229975</v>
      </c>
      <c r="J5" s="53">
        <v>236899</v>
      </c>
      <c r="K5" s="84">
        <v>240104</v>
      </c>
      <c r="L5" s="63">
        <v>3205</v>
      </c>
      <c r="M5" s="64">
        <v>1.3528972262440956E-2</v>
      </c>
      <c r="N5" s="63">
        <v>66019</v>
      </c>
      <c r="O5" s="64">
        <v>0.37923428210357008</v>
      </c>
      <c r="P5" s="64">
        <v>0.4713235294117647</v>
      </c>
      <c r="Q5"/>
      <c r="R5"/>
      <c r="S5"/>
      <c r="T5"/>
      <c r="U5"/>
      <c r="V5"/>
      <c r="W5"/>
      <c r="X5"/>
      <c r="Y5"/>
      <c r="Z5"/>
      <c r="AA5"/>
    </row>
    <row r="6" spans="1:27" s="62" customFormat="1" x14ac:dyDescent="0.25">
      <c r="A6" s="60" t="s">
        <v>41</v>
      </c>
      <c r="B6" s="61">
        <v>189412</v>
      </c>
      <c r="C6" s="61">
        <v>196651</v>
      </c>
      <c r="D6" s="61">
        <v>205852</v>
      </c>
      <c r="E6" s="61">
        <v>217710</v>
      </c>
      <c r="F6" s="61">
        <v>226843</v>
      </c>
      <c r="G6" s="61">
        <v>233863</v>
      </c>
      <c r="H6" s="61">
        <v>245018</v>
      </c>
      <c r="I6" s="61">
        <v>258360</v>
      </c>
      <c r="J6" s="61">
        <v>265504</v>
      </c>
      <c r="K6" s="61">
        <v>270469</v>
      </c>
      <c r="L6" s="38">
        <v>4965</v>
      </c>
      <c r="M6" s="39">
        <v>1.8700283234904181E-2</v>
      </c>
      <c r="N6" s="38">
        <v>81057</v>
      </c>
      <c r="O6" s="39">
        <v>0.42794015162714083</v>
      </c>
      <c r="P6" s="39">
        <v>0.73014705882352937</v>
      </c>
      <c r="Q6"/>
      <c r="R6"/>
      <c r="S6"/>
      <c r="T6"/>
      <c r="U6"/>
      <c r="V6"/>
      <c r="W6"/>
      <c r="X6"/>
      <c r="Y6"/>
      <c r="Z6"/>
      <c r="AA6"/>
    </row>
    <row r="7" spans="1:27" s="35" customFormat="1" x14ac:dyDescent="0.25">
      <c r="A7" s="59" t="s">
        <v>42</v>
      </c>
      <c r="B7" s="67">
        <v>58765</v>
      </c>
      <c r="C7" s="67">
        <v>63329</v>
      </c>
      <c r="D7" s="67">
        <v>68352</v>
      </c>
      <c r="E7" s="67">
        <v>71848</v>
      </c>
      <c r="F7" s="67">
        <v>78631</v>
      </c>
      <c r="G7" s="67">
        <v>80747</v>
      </c>
      <c r="H7" s="67">
        <v>85490</v>
      </c>
      <c r="I7" s="67">
        <v>92244</v>
      </c>
      <c r="J7" s="67">
        <v>94823</v>
      </c>
      <c r="K7" s="67">
        <v>97682</v>
      </c>
      <c r="L7" s="63">
        <v>2859</v>
      </c>
      <c r="M7" s="64">
        <v>3.0150912753234976E-2</v>
      </c>
      <c r="N7" s="63">
        <v>38917</v>
      </c>
      <c r="O7" s="64">
        <v>0.66224793669701354</v>
      </c>
      <c r="P7" s="64">
        <v>0.42044117647058826</v>
      </c>
      <c r="Q7"/>
      <c r="R7"/>
      <c r="S7"/>
      <c r="T7"/>
      <c r="U7"/>
      <c r="V7"/>
      <c r="W7"/>
      <c r="X7"/>
      <c r="Y7"/>
      <c r="Z7"/>
      <c r="AA7"/>
    </row>
    <row r="8" spans="1:27" s="35" customFormat="1" x14ac:dyDescent="0.25">
      <c r="A8" s="59" t="s">
        <v>43</v>
      </c>
      <c r="B8" s="53">
        <v>80007</v>
      </c>
      <c r="C8" s="53">
        <v>87943</v>
      </c>
      <c r="D8" s="53">
        <v>95838</v>
      </c>
      <c r="E8" s="53">
        <v>103224</v>
      </c>
      <c r="F8" s="53">
        <v>111168</v>
      </c>
      <c r="G8" s="53">
        <v>116373</v>
      </c>
      <c r="H8" s="53">
        <v>128365</v>
      </c>
      <c r="I8" s="53">
        <v>140429</v>
      </c>
      <c r="J8" s="53">
        <v>137704</v>
      </c>
      <c r="K8" s="53">
        <v>136680</v>
      </c>
      <c r="L8" s="63">
        <v>-1024</v>
      </c>
      <c r="M8" s="64">
        <v>-7.4362400511241503E-3</v>
      </c>
      <c r="N8" s="63">
        <v>56673</v>
      </c>
      <c r="O8" s="64">
        <v>0.70835051932955861</v>
      </c>
      <c r="P8" s="64">
        <v>-0.15058823529411763</v>
      </c>
      <c r="Q8"/>
      <c r="R8"/>
      <c r="S8"/>
      <c r="T8"/>
      <c r="U8"/>
      <c r="V8"/>
      <c r="W8"/>
      <c r="X8"/>
      <c r="Y8"/>
      <c r="Z8"/>
      <c r="AA8"/>
    </row>
    <row r="9" spans="1:27" s="62" customFormat="1" x14ac:dyDescent="0.25">
      <c r="A9" s="60" t="s">
        <v>44</v>
      </c>
      <c r="B9" s="61">
        <v>138772</v>
      </c>
      <c r="C9" s="61">
        <v>151272</v>
      </c>
      <c r="D9" s="61">
        <v>164190</v>
      </c>
      <c r="E9" s="61">
        <v>175072</v>
      </c>
      <c r="F9" s="61">
        <v>189799</v>
      </c>
      <c r="G9" s="61">
        <v>197120</v>
      </c>
      <c r="H9" s="61">
        <v>213855</v>
      </c>
      <c r="I9" s="61">
        <v>232673</v>
      </c>
      <c r="J9" s="61">
        <v>232527</v>
      </c>
      <c r="K9" s="61">
        <v>234362</v>
      </c>
      <c r="L9" s="38">
        <v>1835</v>
      </c>
      <c r="M9" s="39">
        <v>7.8915566794393772E-3</v>
      </c>
      <c r="N9" s="38">
        <v>95590</v>
      </c>
      <c r="O9" s="39">
        <v>0.68882771740696969</v>
      </c>
      <c r="P9" s="39">
        <v>0.26985294117647057</v>
      </c>
      <c r="Q9"/>
      <c r="R9"/>
      <c r="S9"/>
      <c r="T9"/>
      <c r="U9"/>
      <c r="V9"/>
      <c r="W9"/>
      <c r="X9"/>
      <c r="Y9"/>
      <c r="Z9"/>
      <c r="AA9"/>
    </row>
    <row r="10" spans="1:27" s="35" customFormat="1" x14ac:dyDescent="0.25">
      <c r="A10" s="60" t="s">
        <v>45</v>
      </c>
      <c r="B10" s="61">
        <v>328184</v>
      </c>
      <c r="C10" s="61">
        <v>347923</v>
      </c>
      <c r="D10" s="61">
        <v>370042</v>
      </c>
      <c r="E10" s="61">
        <v>392782</v>
      </c>
      <c r="F10" s="61">
        <v>416642</v>
      </c>
      <c r="G10" s="61">
        <v>430983</v>
      </c>
      <c r="H10" s="61">
        <v>458873</v>
      </c>
      <c r="I10" s="61">
        <v>491033</v>
      </c>
      <c r="J10" s="61">
        <v>498031</v>
      </c>
      <c r="K10" s="61">
        <v>504831</v>
      </c>
      <c r="L10" s="38">
        <v>6800</v>
      </c>
      <c r="M10" s="39">
        <v>1.3653768540512538E-2</v>
      </c>
      <c r="N10" s="38">
        <v>176647</v>
      </c>
      <c r="O10" s="39">
        <v>0.5382559783536065</v>
      </c>
      <c r="P10" s="39">
        <v>1</v>
      </c>
      <c r="Q10"/>
      <c r="R10"/>
      <c r="S10"/>
      <c r="T10"/>
      <c r="U10"/>
      <c r="V10"/>
      <c r="W10"/>
      <c r="X10"/>
      <c r="Y10"/>
      <c r="Z10"/>
      <c r="AA10"/>
    </row>
    <row r="12" spans="1:27" x14ac:dyDescent="0.25">
      <c r="L12" s="12"/>
      <c r="N12" s="12"/>
    </row>
    <row r="13" spans="1:27" x14ac:dyDescent="0.25">
      <c r="K13" s="17"/>
    </row>
    <row r="16" spans="1:27" x14ac:dyDescent="0.25">
      <c r="K16" s="17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D057-6BEC-4EB5-AFDD-7C38433E20CB}">
  <sheetPr>
    <tabColor rgb="FF00B050"/>
  </sheetPr>
  <dimension ref="A1:M30"/>
  <sheetViews>
    <sheetView zoomScaleNormal="100" workbookViewId="0">
      <selection activeCell="K51" sqref="K51"/>
    </sheetView>
  </sheetViews>
  <sheetFormatPr defaultRowHeight="15" x14ac:dyDescent="0.25"/>
  <cols>
    <col min="1" max="1" width="33.85546875" customWidth="1"/>
    <col min="2" max="11" width="11.5703125" bestFit="1" customWidth="1"/>
  </cols>
  <sheetData>
    <row r="1" spans="1:13" x14ac:dyDescent="0.25">
      <c r="A1" s="1" t="s">
        <v>145</v>
      </c>
    </row>
    <row r="3" spans="1:13" x14ac:dyDescent="0.25">
      <c r="A3" s="4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</row>
    <row r="4" spans="1:13" x14ac:dyDescent="0.25">
      <c r="A4" s="4" t="s">
        <v>39</v>
      </c>
      <c r="B4" s="65">
        <v>15327</v>
      </c>
      <c r="C4" s="65">
        <v>16066</v>
      </c>
      <c r="D4" s="65">
        <v>17758</v>
      </c>
      <c r="E4" s="65">
        <v>20251</v>
      </c>
      <c r="F4" s="65">
        <v>21122</v>
      </c>
      <c r="G4" s="65">
        <v>23489</v>
      </c>
      <c r="H4" s="65">
        <v>26129</v>
      </c>
      <c r="I4" s="65">
        <v>28385</v>
      </c>
      <c r="J4" s="65">
        <v>28605</v>
      </c>
      <c r="K4" s="65">
        <v>30365</v>
      </c>
    </row>
    <row r="5" spans="1:13" x14ac:dyDescent="0.25">
      <c r="A5" s="4" t="s">
        <v>40</v>
      </c>
      <c r="B5" s="74">
        <v>174085</v>
      </c>
      <c r="C5" s="74">
        <v>180585</v>
      </c>
      <c r="D5" s="74">
        <v>188094</v>
      </c>
      <c r="E5" s="74">
        <v>197459</v>
      </c>
      <c r="F5" s="74">
        <v>205721</v>
      </c>
      <c r="G5" s="74">
        <v>210374</v>
      </c>
      <c r="H5" s="74">
        <v>218889</v>
      </c>
      <c r="I5" s="74">
        <v>229975</v>
      </c>
      <c r="J5" s="74">
        <v>236899</v>
      </c>
      <c r="K5" s="74">
        <v>240104</v>
      </c>
    </row>
    <row r="6" spans="1:13" x14ac:dyDescent="0.25">
      <c r="A6" s="4" t="s">
        <v>41</v>
      </c>
      <c r="B6" s="66">
        <v>189412</v>
      </c>
      <c r="C6" s="66">
        <v>196651</v>
      </c>
      <c r="D6" s="66">
        <v>205852</v>
      </c>
      <c r="E6" s="66">
        <v>217710</v>
      </c>
      <c r="F6" s="66">
        <v>226843</v>
      </c>
      <c r="G6" s="66">
        <v>233863</v>
      </c>
      <c r="H6" s="66">
        <v>245018</v>
      </c>
      <c r="I6" s="66">
        <v>258360</v>
      </c>
      <c r="J6" s="66">
        <v>265504</v>
      </c>
      <c r="K6" s="66">
        <v>270469</v>
      </c>
    </row>
    <row r="7" spans="1:13" s="35" customFormat="1" x14ac:dyDescent="0.25">
      <c r="A7" s="59" t="s">
        <v>42</v>
      </c>
      <c r="B7" s="67">
        <v>58765</v>
      </c>
      <c r="C7" s="67">
        <v>63329</v>
      </c>
      <c r="D7" s="67">
        <v>68352</v>
      </c>
      <c r="E7" s="67">
        <v>71848</v>
      </c>
      <c r="F7" s="67">
        <v>78631</v>
      </c>
      <c r="G7" s="67">
        <v>80747</v>
      </c>
      <c r="H7" s="67">
        <v>85490</v>
      </c>
      <c r="I7" s="67">
        <v>92244</v>
      </c>
      <c r="J7" s="67">
        <v>94823</v>
      </c>
      <c r="K7" s="67">
        <v>97682</v>
      </c>
    </row>
    <row r="8" spans="1:13" x14ac:dyDescent="0.25">
      <c r="A8" s="4" t="s">
        <v>43</v>
      </c>
      <c r="B8" s="74">
        <v>80007</v>
      </c>
      <c r="C8" s="74">
        <v>87943</v>
      </c>
      <c r="D8" s="74">
        <v>95838</v>
      </c>
      <c r="E8" s="74">
        <v>103224</v>
      </c>
      <c r="F8" s="74">
        <v>111168</v>
      </c>
      <c r="G8" s="74">
        <v>116373</v>
      </c>
      <c r="H8" s="74">
        <v>128365</v>
      </c>
      <c r="I8" s="74">
        <v>140429</v>
      </c>
      <c r="J8" s="74">
        <v>137704</v>
      </c>
      <c r="K8" s="74">
        <v>136680</v>
      </c>
    </row>
    <row r="9" spans="1:13" x14ac:dyDescent="0.25">
      <c r="A9" s="4" t="s">
        <v>44</v>
      </c>
      <c r="B9" s="66">
        <v>138772</v>
      </c>
      <c r="C9" s="66">
        <v>151272</v>
      </c>
      <c r="D9" s="66">
        <v>164190</v>
      </c>
      <c r="E9" s="66">
        <v>175072</v>
      </c>
      <c r="F9" s="66">
        <v>189799</v>
      </c>
      <c r="G9" s="66">
        <v>197120</v>
      </c>
      <c r="H9" s="66">
        <v>213855</v>
      </c>
      <c r="I9" s="66">
        <v>232673</v>
      </c>
      <c r="J9" s="66">
        <v>232527</v>
      </c>
      <c r="K9" s="66">
        <v>234362</v>
      </c>
    </row>
    <row r="10" spans="1:13" x14ac:dyDescent="0.25">
      <c r="A10" s="3" t="s">
        <v>45</v>
      </c>
      <c r="B10" s="66">
        <v>328184</v>
      </c>
      <c r="C10" s="66">
        <v>347923</v>
      </c>
      <c r="D10" s="66">
        <v>370042</v>
      </c>
      <c r="E10" s="66">
        <v>392782</v>
      </c>
      <c r="F10" s="66">
        <v>416642</v>
      </c>
      <c r="G10" s="66">
        <v>430983</v>
      </c>
      <c r="H10" s="66">
        <v>458873</v>
      </c>
      <c r="I10" s="66">
        <v>491033</v>
      </c>
      <c r="J10" s="66">
        <v>498031</v>
      </c>
      <c r="K10" s="66">
        <v>504831</v>
      </c>
    </row>
    <row r="13" spans="1:13" x14ac:dyDescent="0.25">
      <c r="A13" s="4"/>
      <c r="B13" s="164" t="s">
        <v>0</v>
      </c>
      <c r="C13" s="164" t="s">
        <v>1</v>
      </c>
      <c r="D13" s="164" t="s">
        <v>102</v>
      </c>
      <c r="E13" s="164" t="s">
        <v>103</v>
      </c>
      <c r="F13" s="164" t="s">
        <v>104</v>
      </c>
      <c r="G13" s="164" t="s">
        <v>27</v>
      </c>
      <c r="H13" s="164" t="s">
        <v>108</v>
      </c>
      <c r="I13" s="164" t="s">
        <v>109</v>
      </c>
      <c r="J13" s="164" t="s">
        <v>115</v>
      </c>
      <c r="K13" s="164" t="s">
        <v>116</v>
      </c>
    </row>
    <row r="14" spans="1:13" x14ac:dyDescent="0.25">
      <c r="A14" s="4" t="s">
        <v>39</v>
      </c>
      <c r="B14" s="22">
        <v>4.6702459595836479E-2</v>
      </c>
      <c r="C14" s="22">
        <v>4.6176883965705053E-2</v>
      </c>
      <c r="D14" s="22">
        <v>4.7989147177887916E-2</v>
      </c>
      <c r="E14" s="22">
        <v>5.1557861612803034E-2</v>
      </c>
      <c r="F14" s="22">
        <v>5.069580119143053E-2</v>
      </c>
      <c r="G14" s="22">
        <v>5.4500989598197609E-2</v>
      </c>
      <c r="H14" s="22">
        <v>5.694168103157083E-2</v>
      </c>
      <c r="I14" s="22">
        <v>5.7806705455641476E-2</v>
      </c>
      <c r="J14" s="22">
        <v>5.7436183691376638E-2</v>
      </c>
      <c r="K14" s="22">
        <v>6.0148841889662082E-2</v>
      </c>
      <c r="L14" s="17"/>
      <c r="M14" s="17"/>
    </row>
    <row r="15" spans="1:13" x14ac:dyDescent="0.25">
      <c r="A15" s="4" t="s">
        <v>40</v>
      </c>
      <c r="B15" s="22">
        <v>0.53044938205396974</v>
      </c>
      <c r="C15" s="22">
        <v>0.51903725824392177</v>
      </c>
      <c r="D15" s="22">
        <v>0.5083044627366623</v>
      </c>
      <c r="E15" s="22">
        <v>0.50271906553762646</v>
      </c>
      <c r="F15" s="22">
        <v>0.49375963057012973</v>
      </c>
      <c r="G15" s="22">
        <v>0.4881259817672623</v>
      </c>
      <c r="H15" s="22">
        <v>0.4770143373002988</v>
      </c>
      <c r="I15" s="22">
        <v>0.46834937774039626</v>
      </c>
      <c r="J15" s="22">
        <v>0.4756711931586588</v>
      </c>
      <c r="K15" s="22">
        <v>0.47561263076158161</v>
      </c>
    </row>
    <row r="16" spans="1:13" x14ac:dyDescent="0.25">
      <c r="A16" s="3" t="s">
        <v>41</v>
      </c>
      <c r="B16" s="68">
        <v>0.57715184164980615</v>
      </c>
      <c r="C16" s="68">
        <v>0.56521414220962685</v>
      </c>
      <c r="D16" s="68">
        <v>0.55629360991455024</v>
      </c>
      <c r="E16" s="68">
        <v>0.55427692715042953</v>
      </c>
      <c r="F16" s="68">
        <v>0.5444554317615603</v>
      </c>
      <c r="G16" s="68">
        <v>0.5426269713654599</v>
      </c>
      <c r="H16" s="68">
        <v>0.53395601833186956</v>
      </c>
      <c r="I16" s="68">
        <v>0.52615608319603779</v>
      </c>
      <c r="J16" s="68">
        <v>0.5331073768500354</v>
      </c>
      <c r="K16" s="68">
        <v>0.53576147265124363</v>
      </c>
    </row>
    <row r="17" spans="1:11" x14ac:dyDescent="0.25">
      <c r="A17" s="4" t="s">
        <v>42</v>
      </c>
      <c r="B17" s="22">
        <v>0.17906113643565805</v>
      </c>
      <c r="C17" s="22">
        <v>0.18202015963302226</v>
      </c>
      <c r="D17" s="22">
        <v>0.18471416758097731</v>
      </c>
      <c r="E17" s="22">
        <v>0.18292080594324586</v>
      </c>
      <c r="F17" s="22">
        <v>0.18872557255389519</v>
      </c>
      <c r="G17" s="22">
        <v>0.18735541773109379</v>
      </c>
      <c r="H17" s="22">
        <v>0.18630427155225956</v>
      </c>
      <c r="I17" s="22">
        <v>0.18785702793905909</v>
      </c>
      <c r="J17" s="22">
        <v>0.1903957785760324</v>
      </c>
      <c r="K17" s="22">
        <v>0.1934944565607104</v>
      </c>
    </row>
    <row r="18" spans="1:11" x14ac:dyDescent="0.25">
      <c r="A18" s="4" t="s">
        <v>43</v>
      </c>
      <c r="B18" s="22">
        <v>0.24378702191453575</v>
      </c>
      <c r="C18" s="22">
        <v>0.25276569815735089</v>
      </c>
      <c r="D18" s="22">
        <v>0.25899222250447246</v>
      </c>
      <c r="E18" s="22">
        <v>0.26280226690632463</v>
      </c>
      <c r="F18" s="22">
        <v>0.26681899568454454</v>
      </c>
      <c r="G18" s="22">
        <v>0.27001761090344628</v>
      </c>
      <c r="H18" s="22">
        <v>0.27973971011587084</v>
      </c>
      <c r="I18" s="22">
        <v>0.2859868888649032</v>
      </c>
      <c r="J18" s="22">
        <v>0.27649684457393214</v>
      </c>
      <c r="K18" s="22">
        <v>0.27074407078804591</v>
      </c>
    </row>
    <row r="19" spans="1:11" x14ac:dyDescent="0.25">
      <c r="A19" s="3" t="s">
        <v>44</v>
      </c>
      <c r="B19" s="68">
        <v>0.42284815835019379</v>
      </c>
      <c r="C19" s="68">
        <v>0.43478585779037315</v>
      </c>
      <c r="D19" s="68">
        <v>0.44370639008544976</v>
      </c>
      <c r="E19" s="68">
        <v>0.44572307284957052</v>
      </c>
      <c r="F19" s="68">
        <v>0.4555445682384397</v>
      </c>
      <c r="G19" s="68">
        <v>0.4573730286345401</v>
      </c>
      <c r="H19" s="68">
        <v>0.46604398166813038</v>
      </c>
      <c r="I19" s="68">
        <v>0.47384391680396226</v>
      </c>
      <c r="J19" s="68">
        <v>0.46689262314996455</v>
      </c>
      <c r="K19" s="68">
        <v>0.46423852734875631</v>
      </c>
    </row>
    <row r="20" spans="1:11" x14ac:dyDescent="0.25">
      <c r="A20" s="3" t="s">
        <v>45</v>
      </c>
      <c r="B20" s="68">
        <v>1</v>
      </c>
      <c r="C20" s="68">
        <v>1</v>
      </c>
      <c r="D20" s="68">
        <v>1</v>
      </c>
      <c r="E20" s="68">
        <v>1</v>
      </c>
      <c r="F20" s="68">
        <v>1</v>
      </c>
      <c r="G20" s="68">
        <v>1</v>
      </c>
      <c r="H20" s="68">
        <v>1</v>
      </c>
      <c r="I20" s="68">
        <v>1</v>
      </c>
      <c r="J20" s="68">
        <v>1</v>
      </c>
      <c r="K20" s="68">
        <v>1</v>
      </c>
    </row>
    <row r="22" spans="1:11" x14ac:dyDescent="0.25">
      <c r="A22" s="17"/>
    </row>
    <row r="25" spans="1:11" x14ac:dyDescent="0.25">
      <c r="A25" t="s">
        <v>76</v>
      </c>
    </row>
    <row r="26" spans="1:11" x14ac:dyDescent="0.25">
      <c r="B26" s="3" t="s">
        <v>0</v>
      </c>
      <c r="C26" s="3" t="s">
        <v>1</v>
      </c>
      <c r="D26" s="3" t="s">
        <v>102</v>
      </c>
      <c r="E26" s="3" t="s">
        <v>103</v>
      </c>
      <c r="F26" s="3" t="s">
        <v>104</v>
      </c>
      <c r="G26" s="3" t="s">
        <v>27</v>
      </c>
      <c r="H26" s="3" t="s">
        <v>108</v>
      </c>
      <c r="I26" s="3" t="s">
        <v>109</v>
      </c>
      <c r="J26" s="3" t="s">
        <v>115</v>
      </c>
      <c r="K26" s="3" t="s">
        <v>116</v>
      </c>
    </row>
    <row r="27" spans="1:11" x14ac:dyDescent="0.25">
      <c r="A27" t="s">
        <v>39</v>
      </c>
      <c r="B27" s="17">
        <v>4.6702459595836479E-2</v>
      </c>
      <c r="C27" s="17">
        <v>4.6176883965705053E-2</v>
      </c>
      <c r="D27" s="17">
        <v>4.7989147177887916E-2</v>
      </c>
      <c r="E27" s="17">
        <v>5.1557861612803034E-2</v>
      </c>
      <c r="F27" s="17">
        <v>5.069580119143053E-2</v>
      </c>
      <c r="G27" s="17">
        <v>5.4500989598197609E-2</v>
      </c>
      <c r="H27" s="17">
        <v>5.694168103157083E-2</v>
      </c>
      <c r="I27" s="17">
        <v>5.7806705455641476E-2</v>
      </c>
      <c r="J27" s="17">
        <v>5.7436183691376638E-2</v>
      </c>
      <c r="K27" s="17">
        <v>6.0148841889662082E-2</v>
      </c>
    </row>
    <row r="28" spans="1:11" x14ac:dyDescent="0.25">
      <c r="A28" t="s">
        <v>40</v>
      </c>
      <c r="B28" s="17">
        <v>0.53044938205396974</v>
      </c>
      <c r="C28" s="17">
        <v>0.51903725824392177</v>
      </c>
      <c r="D28" s="17">
        <v>0.5083044627366623</v>
      </c>
      <c r="E28" s="17">
        <v>0.50271906553762646</v>
      </c>
      <c r="F28" s="17">
        <v>0.49375963057012973</v>
      </c>
      <c r="G28" s="17">
        <v>0.4881259817672623</v>
      </c>
      <c r="H28" s="17">
        <v>0.4770143373002988</v>
      </c>
      <c r="I28" s="17">
        <v>0.46834937774039626</v>
      </c>
      <c r="J28" s="17">
        <v>0.4756711931586588</v>
      </c>
      <c r="K28" s="17">
        <v>0.47561263076158161</v>
      </c>
    </row>
    <row r="29" spans="1:11" x14ac:dyDescent="0.25">
      <c r="A29" t="s">
        <v>42</v>
      </c>
      <c r="B29" s="17">
        <v>0.17906113643565805</v>
      </c>
      <c r="C29" s="17">
        <v>0.18202015963302226</v>
      </c>
      <c r="D29" s="17">
        <v>0.18471416758097731</v>
      </c>
      <c r="E29" s="17">
        <v>0.18292080594324586</v>
      </c>
      <c r="F29" s="17">
        <v>0.18872557255389519</v>
      </c>
      <c r="G29" s="17">
        <v>0.18735541773109379</v>
      </c>
      <c r="H29" s="17">
        <v>0.18630427155225956</v>
      </c>
      <c r="I29" s="17">
        <v>0.18785702793905909</v>
      </c>
      <c r="J29" s="17">
        <v>0.1903957785760324</v>
      </c>
      <c r="K29" s="17">
        <v>0.1934944565607104</v>
      </c>
    </row>
    <row r="30" spans="1:11" x14ac:dyDescent="0.25">
      <c r="A30" t="s">
        <v>43</v>
      </c>
      <c r="B30" s="17">
        <v>0.24378702191453575</v>
      </c>
      <c r="C30" s="17">
        <v>0.25276569815735089</v>
      </c>
      <c r="D30" s="17">
        <v>0.25899222250447246</v>
      </c>
      <c r="E30" s="17">
        <v>0.26280226690632463</v>
      </c>
      <c r="F30" s="17">
        <v>0.26681899568454454</v>
      </c>
      <c r="G30" s="17">
        <v>0.27001761090344628</v>
      </c>
      <c r="H30" s="17">
        <v>0.27973971011587084</v>
      </c>
      <c r="I30" s="17">
        <v>0.2859868888649032</v>
      </c>
      <c r="J30" s="17">
        <v>0.27649684457393214</v>
      </c>
      <c r="K30" s="17">
        <v>0.27074407078804591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3B8C-60C7-46F2-8727-B24E1850146B}">
  <sheetPr>
    <tabColor rgb="FF00B050"/>
  </sheetPr>
  <dimension ref="A1:Q20"/>
  <sheetViews>
    <sheetView topLeftCell="A5" workbookViewId="0">
      <selection activeCell="A23" sqref="A23:XFD57"/>
    </sheetView>
  </sheetViews>
  <sheetFormatPr defaultRowHeight="15" x14ac:dyDescent="0.25"/>
  <cols>
    <col min="1" max="1" width="38" customWidth="1"/>
    <col min="2" max="2" width="10.85546875" customWidth="1"/>
    <col min="3" max="3" width="8.7109375" customWidth="1"/>
    <col min="4" max="4" width="10" customWidth="1"/>
    <col min="5" max="6" width="9.42578125" customWidth="1"/>
    <col min="7" max="7" width="8.85546875" customWidth="1"/>
    <col min="8" max="8" width="9.28515625" customWidth="1"/>
    <col min="9" max="9" width="8.7109375" customWidth="1"/>
    <col min="10" max="10" width="9.85546875" customWidth="1"/>
    <col min="11" max="11" width="10.5703125" customWidth="1"/>
    <col min="12" max="12" width="11.85546875" customWidth="1"/>
    <col min="13" max="13" width="12.28515625" customWidth="1"/>
    <col min="14" max="14" width="12" customWidth="1"/>
    <col min="15" max="15" width="13.42578125" customWidth="1"/>
    <col min="16" max="16" width="27.5703125" customWidth="1"/>
    <col min="18" max="18" width="12.5703125" bestFit="1" customWidth="1"/>
  </cols>
  <sheetData>
    <row r="1" spans="1:17" x14ac:dyDescent="0.25">
      <c r="A1" s="1" t="s">
        <v>144</v>
      </c>
    </row>
    <row r="3" spans="1:17" x14ac:dyDescent="0.25">
      <c r="A3" s="3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  <c r="L3" s="82" t="s">
        <v>123</v>
      </c>
      <c r="M3" s="75" t="s">
        <v>142</v>
      </c>
      <c r="N3" s="75" t="s">
        <v>121</v>
      </c>
      <c r="O3" s="75" t="s">
        <v>143</v>
      </c>
    </row>
    <row r="4" spans="1:17" x14ac:dyDescent="0.25">
      <c r="A4" s="4" t="s">
        <v>39</v>
      </c>
      <c r="B4" s="15">
        <v>14040</v>
      </c>
      <c r="C4" s="15">
        <v>15284</v>
      </c>
      <c r="D4" s="15">
        <v>16968</v>
      </c>
      <c r="E4" s="15">
        <v>19133</v>
      </c>
      <c r="F4" s="15">
        <v>19202</v>
      </c>
      <c r="G4" s="15">
        <v>21612</v>
      </c>
      <c r="H4" s="15">
        <v>24381</v>
      </c>
      <c r="I4" s="15">
        <v>26624</v>
      </c>
      <c r="J4" s="15">
        <v>27254</v>
      </c>
      <c r="K4" s="15">
        <v>28672</v>
      </c>
      <c r="L4" s="83">
        <v>1418</v>
      </c>
      <c r="M4" s="77">
        <v>4.9455915178571432E-2</v>
      </c>
      <c r="N4" s="76">
        <v>14632</v>
      </c>
      <c r="O4" s="124">
        <v>1.0421652421652421</v>
      </c>
      <c r="Q4" s="141"/>
    </row>
    <row r="5" spans="1:17" x14ac:dyDescent="0.25">
      <c r="A5" s="4" t="s">
        <v>40</v>
      </c>
      <c r="B5" s="84">
        <v>81066</v>
      </c>
      <c r="C5" s="84">
        <v>83586</v>
      </c>
      <c r="D5" s="84">
        <v>87985</v>
      </c>
      <c r="E5" s="84">
        <v>92039</v>
      </c>
      <c r="F5" s="84">
        <v>95342</v>
      </c>
      <c r="G5" s="84">
        <v>95777</v>
      </c>
      <c r="H5" s="84">
        <v>99902</v>
      </c>
      <c r="I5" s="84">
        <v>102531</v>
      </c>
      <c r="J5" s="84">
        <v>105248</v>
      </c>
      <c r="K5" s="84">
        <v>106636</v>
      </c>
      <c r="L5" s="85">
        <v>1388</v>
      </c>
      <c r="M5" s="77">
        <v>1.3016242169623767E-2</v>
      </c>
      <c r="N5" s="86">
        <v>25570</v>
      </c>
      <c r="O5" s="125">
        <v>0.31542200182567293</v>
      </c>
    </row>
    <row r="6" spans="1:17" x14ac:dyDescent="0.25">
      <c r="A6" s="3" t="s">
        <v>41</v>
      </c>
      <c r="B6" s="16">
        <v>95106</v>
      </c>
      <c r="C6" s="16">
        <v>98870</v>
      </c>
      <c r="D6" s="16">
        <v>104953</v>
      </c>
      <c r="E6" s="16">
        <v>111172</v>
      </c>
      <c r="F6" s="16">
        <v>114544</v>
      </c>
      <c r="G6" s="16">
        <v>117389</v>
      </c>
      <c r="H6" s="16">
        <v>124283</v>
      </c>
      <c r="I6" s="16">
        <v>129155</v>
      </c>
      <c r="J6" s="16">
        <v>132502</v>
      </c>
      <c r="K6" s="16">
        <v>135308</v>
      </c>
      <c r="L6" s="83">
        <v>2806</v>
      </c>
      <c r="M6" s="77">
        <v>2.0737872113991782E-2</v>
      </c>
      <c r="N6" s="76">
        <v>40202</v>
      </c>
      <c r="O6" s="124">
        <v>0.42270729501819021</v>
      </c>
    </row>
    <row r="7" spans="1:17" x14ac:dyDescent="0.25">
      <c r="A7" s="4" t="s">
        <v>42</v>
      </c>
      <c r="B7" s="71">
        <v>26695</v>
      </c>
      <c r="C7" s="71">
        <v>28258</v>
      </c>
      <c r="D7" s="71">
        <v>29953</v>
      </c>
      <c r="E7" s="71">
        <v>31003</v>
      </c>
      <c r="F7" s="71">
        <v>33800</v>
      </c>
      <c r="G7" s="71">
        <v>33945</v>
      </c>
      <c r="H7" s="71">
        <v>36683</v>
      </c>
      <c r="I7" s="71">
        <v>40206</v>
      </c>
      <c r="J7" s="71">
        <v>41136</v>
      </c>
      <c r="K7" s="71">
        <v>42815</v>
      </c>
      <c r="L7" s="85">
        <v>1679</v>
      </c>
      <c r="M7" s="77">
        <v>3.9215228307836039E-2</v>
      </c>
      <c r="N7" s="86">
        <v>16120</v>
      </c>
      <c r="O7" s="125">
        <v>0.60385840044952244</v>
      </c>
    </row>
    <row r="8" spans="1:17" x14ac:dyDescent="0.25">
      <c r="A8" s="4" t="s">
        <v>43</v>
      </c>
      <c r="B8" s="15">
        <v>17653</v>
      </c>
      <c r="C8" s="15">
        <v>18731</v>
      </c>
      <c r="D8" s="15">
        <v>19738</v>
      </c>
      <c r="E8" s="15">
        <v>20475</v>
      </c>
      <c r="F8" s="15">
        <v>22285</v>
      </c>
      <c r="G8" s="15">
        <v>23166</v>
      </c>
      <c r="H8" s="15">
        <v>24860</v>
      </c>
      <c r="I8" s="15">
        <v>26950</v>
      </c>
      <c r="J8" s="15">
        <v>27571</v>
      </c>
      <c r="K8" s="15">
        <v>27649</v>
      </c>
      <c r="L8" s="83">
        <v>78</v>
      </c>
      <c r="M8" s="77">
        <v>2.8210785200188074E-3</v>
      </c>
      <c r="N8" s="76">
        <v>9996</v>
      </c>
      <c r="O8" s="124">
        <v>0.56624936271455273</v>
      </c>
    </row>
    <row r="9" spans="1:17" x14ac:dyDescent="0.25">
      <c r="A9" s="3" t="s">
        <v>44</v>
      </c>
      <c r="B9" s="16">
        <v>44348</v>
      </c>
      <c r="C9" s="16">
        <v>46989</v>
      </c>
      <c r="D9" s="16">
        <v>49691</v>
      </c>
      <c r="E9" s="16">
        <v>51478</v>
      </c>
      <c r="F9" s="16">
        <v>56085</v>
      </c>
      <c r="G9" s="16">
        <v>57111</v>
      </c>
      <c r="H9" s="16">
        <v>61543</v>
      </c>
      <c r="I9" s="16">
        <v>67156</v>
      </c>
      <c r="J9" s="16">
        <v>68707</v>
      </c>
      <c r="K9" s="16">
        <v>70464</v>
      </c>
      <c r="L9" s="83">
        <v>1757</v>
      </c>
      <c r="M9" s="77">
        <v>2.4934718437783832E-2</v>
      </c>
      <c r="N9" s="76">
        <v>26116</v>
      </c>
      <c r="O9" s="124">
        <v>0.58888788671416969</v>
      </c>
    </row>
    <row r="10" spans="1:17" x14ac:dyDescent="0.25">
      <c r="A10" s="3" t="s">
        <v>45</v>
      </c>
      <c r="B10" s="16">
        <v>139454</v>
      </c>
      <c r="C10" s="16">
        <v>145859</v>
      </c>
      <c r="D10" s="16">
        <v>154644</v>
      </c>
      <c r="E10" s="16">
        <v>162650</v>
      </c>
      <c r="F10" s="16">
        <v>170629</v>
      </c>
      <c r="G10" s="16">
        <v>174500</v>
      </c>
      <c r="H10" s="16">
        <v>185826</v>
      </c>
      <c r="I10" s="16">
        <v>196311</v>
      </c>
      <c r="J10" s="16">
        <v>201209</v>
      </c>
      <c r="K10" s="16">
        <v>205772</v>
      </c>
      <c r="L10" s="83">
        <v>4563</v>
      </c>
      <c r="M10" s="77">
        <v>2.2175028672511324E-2</v>
      </c>
      <c r="N10" s="76">
        <v>66318</v>
      </c>
      <c r="O10" s="124">
        <v>0.47555466318642708</v>
      </c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81"/>
      <c r="M11" s="12"/>
    </row>
    <row r="12" spans="1:17" x14ac:dyDescent="0.25">
      <c r="L12" s="80"/>
      <c r="M12" s="79"/>
      <c r="N12" s="78"/>
    </row>
    <row r="13" spans="1:17" x14ac:dyDescent="0.25">
      <c r="A13" s="4"/>
      <c r="B13" s="164" t="s">
        <v>0</v>
      </c>
      <c r="C13" s="164" t="s">
        <v>1</v>
      </c>
      <c r="D13" s="164" t="s">
        <v>102</v>
      </c>
      <c r="E13" s="164" t="s">
        <v>103</v>
      </c>
      <c r="F13" s="164" t="s">
        <v>104</v>
      </c>
      <c r="G13" s="164" t="s">
        <v>27</v>
      </c>
      <c r="H13" s="164" t="s">
        <v>108</v>
      </c>
      <c r="I13" s="164" t="s">
        <v>109</v>
      </c>
      <c r="J13" s="164" t="s">
        <v>115</v>
      </c>
      <c r="K13" s="164" t="s">
        <v>116</v>
      </c>
      <c r="L13" s="81"/>
    </row>
    <row r="14" spans="1:17" x14ac:dyDescent="0.25">
      <c r="A14" s="4" t="s">
        <v>39</v>
      </c>
      <c r="B14" s="22">
        <v>0.10067835988928249</v>
      </c>
      <c r="C14" s="22">
        <v>0.10478612906985513</v>
      </c>
      <c r="D14" s="22">
        <v>0.10972297664312873</v>
      </c>
      <c r="E14" s="22">
        <v>0.11763295419612665</v>
      </c>
      <c r="F14" s="22">
        <v>0.11253655591956818</v>
      </c>
      <c r="G14" s="22">
        <v>0.12385100286532952</v>
      </c>
      <c r="H14" s="22">
        <v>0.1312033838106616</v>
      </c>
      <c r="I14" s="22">
        <v>0.13562153929224546</v>
      </c>
      <c r="J14" s="22">
        <v>0.13545119751104573</v>
      </c>
      <c r="K14" s="22">
        <v>0.13933868553544701</v>
      </c>
      <c r="L14" s="80"/>
      <c r="M14" s="79"/>
      <c r="N14" s="78"/>
    </row>
    <row r="15" spans="1:17" x14ac:dyDescent="0.25">
      <c r="A15" s="4" t="s">
        <v>40</v>
      </c>
      <c r="B15" s="22">
        <v>0.58130996601029727</v>
      </c>
      <c r="C15" s="22">
        <v>0.57306028424711541</v>
      </c>
      <c r="D15" s="22">
        <v>0.56895191536690726</v>
      </c>
      <c r="E15" s="22">
        <v>0.56587150322778978</v>
      </c>
      <c r="F15" s="22">
        <v>0.55876785306132015</v>
      </c>
      <c r="G15" s="22">
        <v>0.54886532951289402</v>
      </c>
      <c r="H15" s="22">
        <v>0.53761045278916841</v>
      </c>
      <c r="I15" s="22">
        <v>0.52228861347555666</v>
      </c>
      <c r="J15" s="22">
        <v>0.52307799352911644</v>
      </c>
      <c r="K15" s="22">
        <v>0.51822405380712633</v>
      </c>
      <c r="L15" s="81"/>
      <c r="O15" s="12"/>
    </row>
    <row r="16" spans="1:17" x14ac:dyDescent="0.25">
      <c r="A16" s="3" t="s">
        <v>41</v>
      </c>
      <c r="B16" s="68">
        <v>0.68198832589957981</v>
      </c>
      <c r="C16" s="68">
        <v>0.67784641331697049</v>
      </c>
      <c r="D16" s="68">
        <v>0.67867489201003595</v>
      </c>
      <c r="E16" s="68">
        <v>0.68350445742391641</v>
      </c>
      <c r="F16" s="68">
        <v>0.67130440898088839</v>
      </c>
      <c r="G16" s="68">
        <v>0.67271633237822348</v>
      </c>
      <c r="H16" s="68">
        <v>0.66881383659982996</v>
      </c>
      <c r="I16" s="68">
        <v>0.65791015276780207</v>
      </c>
      <c r="J16" s="68">
        <v>0.65852919104016217</v>
      </c>
      <c r="K16" s="68">
        <v>0.65756273934257337</v>
      </c>
      <c r="L16" s="81"/>
    </row>
    <row r="17" spans="1:12" x14ac:dyDescent="0.25">
      <c r="A17" s="4" t="s">
        <v>42</v>
      </c>
      <c r="B17" s="22">
        <v>0.19142512943336154</v>
      </c>
      <c r="C17" s="22">
        <v>0.19373504548913678</v>
      </c>
      <c r="D17" s="22">
        <v>0.19369002353793227</v>
      </c>
      <c r="E17" s="22">
        <v>0.19061174300645559</v>
      </c>
      <c r="F17" s="22">
        <v>0.19809059421317596</v>
      </c>
      <c r="G17" s="22">
        <v>0.1945272206303725</v>
      </c>
      <c r="H17" s="22">
        <v>0.19740509939405682</v>
      </c>
      <c r="I17" s="22">
        <v>0.20480767761358254</v>
      </c>
      <c r="J17" s="22">
        <v>0.20444413520269969</v>
      </c>
      <c r="K17" s="22">
        <v>0.20807009700056373</v>
      </c>
      <c r="L17" s="81"/>
    </row>
    <row r="18" spans="1:12" x14ac:dyDescent="0.25">
      <c r="A18" s="4" t="s">
        <v>43</v>
      </c>
      <c r="B18" s="22">
        <v>0.12658654466705868</v>
      </c>
      <c r="C18" s="22">
        <v>0.12841854119389273</v>
      </c>
      <c r="D18" s="22">
        <v>0.12763508445203176</v>
      </c>
      <c r="E18" s="22">
        <v>0.12588379956962803</v>
      </c>
      <c r="F18" s="22">
        <v>0.13060499680593568</v>
      </c>
      <c r="G18" s="22">
        <v>0.13275644699140401</v>
      </c>
      <c r="H18" s="22">
        <v>0.13378106400611325</v>
      </c>
      <c r="I18" s="22">
        <v>0.13728216961861536</v>
      </c>
      <c r="J18" s="22">
        <v>0.13702667375713809</v>
      </c>
      <c r="K18" s="22">
        <v>0.13436716365686294</v>
      </c>
      <c r="L18" s="81"/>
    </row>
    <row r="19" spans="1:12" x14ac:dyDescent="0.25">
      <c r="A19" s="3" t="s">
        <v>44</v>
      </c>
      <c r="B19" s="68">
        <v>0.31801167410042019</v>
      </c>
      <c r="C19" s="68">
        <v>0.32215358668302951</v>
      </c>
      <c r="D19" s="68">
        <v>0.32132510798996405</v>
      </c>
      <c r="E19" s="68">
        <v>0.31649554257608359</v>
      </c>
      <c r="F19" s="68">
        <v>0.32869559101911167</v>
      </c>
      <c r="G19" s="68">
        <v>0.32728366762177652</v>
      </c>
      <c r="H19" s="68">
        <v>0.33118616340017004</v>
      </c>
      <c r="I19" s="68">
        <v>0.34208984723219787</v>
      </c>
      <c r="J19" s="68">
        <v>0.34147080895983778</v>
      </c>
      <c r="K19" s="68">
        <v>0.34243726065742669</v>
      </c>
      <c r="L19" s="81"/>
    </row>
    <row r="20" spans="1:12" x14ac:dyDescent="0.25">
      <c r="A20" s="3" t="s">
        <v>45</v>
      </c>
      <c r="B20" s="68">
        <v>1</v>
      </c>
      <c r="C20" s="68">
        <v>1</v>
      </c>
      <c r="D20" s="68">
        <v>1</v>
      </c>
      <c r="E20" s="68">
        <v>1</v>
      </c>
      <c r="F20" s="68">
        <v>1</v>
      </c>
      <c r="G20" s="68">
        <v>1</v>
      </c>
      <c r="H20" s="68">
        <v>1</v>
      </c>
      <c r="I20" s="68">
        <v>1</v>
      </c>
      <c r="J20" s="68">
        <v>1</v>
      </c>
      <c r="K20" s="68">
        <v>1</v>
      </c>
      <c r="L20" s="8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DA47-AE44-4E36-B60B-A086D84FBA26}">
  <sheetPr>
    <tabColor rgb="FF00B050"/>
  </sheetPr>
  <dimension ref="A1:K27"/>
  <sheetViews>
    <sheetView zoomScale="93" zoomScaleNormal="93" workbookViewId="0">
      <selection activeCell="P27" sqref="P27"/>
    </sheetView>
  </sheetViews>
  <sheetFormatPr defaultRowHeight="15" x14ac:dyDescent="0.25"/>
  <cols>
    <col min="1" max="1" width="28" customWidth="1"/>
    <col min="2" max="2" width="10.5703125" bestFit="1" customWidth="1"/>
    <col min="3" max="3" width="12.7109375" customWidth="1"/>
    <col min="4" max="4" width="10.5703125" bestFit="1" customWidth="1"/>
    <col min="5" max="5" width="9.42578125" customWidth="1"/>
    <col min="6" max="6" width="10.5703125" bestFit="1" customWidth="1"/>
    <col min="7" max="7" width="8.28515625" customWidth="1"/>
    <col min="8" max="8" width="8.42578125" customWidth="1"/>
    <col min="9" max="10" width="10.140625" customWidth="1"/>
    <col min="11" max="11" width="10.7109375" customWidth="1"/>
  </cols>
  <sheetData>
    <row r="1" spans="1:11" x14ac:dyDescent="0.25">
      <c r="A1" s="1" t="s">
        <v>176</v>
      </c>
    </row>
    <row r="2" spans="1:11" x14ac:dyDescent="0.25">
      <c r="A2" s="1"/>
    </row>
    <row r="3" spans="1:11" x14ac:dyDescent="0.25">
      <c r="B3" s="157" t="s">
        <v>0</v>
      </c>
      <c r="C3" s="157" t="s">
        <v>1</v>
      </c>
      <c r="D3" s="157" t="s">
        <v>102</v>
      </c>
      <c r="E3" s="157" t="s">
        <v>103</v>
      </c>
      <c r="F3" s="157" t="s">
        <v>104</v>
      </c>
      <c r="G3" s="157" t="s">
        <v>27</v>
      </c>
      <c r="H3" s="157" t="s">
        <v>108</v>
      </c>
      <c r="I3" s="157" t="s">
        <v>109</v>
      </c>
      <c r="J3" s="157" t="s">
        <v>115</v>
      </c>
      <c r="K3" s="157" t="s">
        <v>116</v>
      </c>
    </row>
    <row r="4" spans="1:11" x14ac:dyDescent="0.25">
      <c r="A4" t="s">
        <v>48</v>
      </c>
      <c r="B4" s="119">
        <v>1745</v>
      </c>
      <c r="C4" s="119">
        <v>-205</v>
      </c>
      <c r="D4" s="119">
        <v>455</v>
      </c>
      <c r="E4" s="119">
        <v>1581</v>
      </c>
      <c r="F4" s="119">
        <v>948</v>
      </c>
      <c r="G4" s="119">
        <v>-2596</v>
      </c>
      <c r="H4" s="119">
        <v>350</v>
      </c>
      <c r="I4" s="119">
        <v>5578</v>
      </c>
      <c r="J4" s="119">
        <v>-4296</v>
      </c>
      <c r="K4" s="119">
        <v>230</v>
      </c>
    </row>
    <row r="5" spans="1:11" x14ac:dyDescent="0.25">
      <c r="A5" t="s">
        <v>30</v>
      </c>
      <c r="B5" s="119">
        <v>21782</v>
      </c>
      <c r="C5" s="119">
        <v>19739</v>
      </c>
      <c r="D5" s="119">
        <v>22119</v>
      </c>
      <c r="E5" s="119">
        <v>22740</v>
      </c>
      <c r="F5" s="119">
        <v>23860</v>
      </c>
      <c r="G5" s="119">
        <v>14341</v>
      </c>
      <c r="H5" s="119">
        <v>27890</v>
      </c>
      <c r="I5" s="119">
        <v>32160</v>
      </c>
      <c r="J5" s="119">
        <v>6998</v>
      </c>
      <c r="K5" s="119">
        <v>6800</v>
      </c>
    </row>
    <row r="6" spans="1:11" x14ac:dyDescent="0.25">
      <c r="A6" t="s">
        <v>31</v>
      </c>
      <c r="B6" s="119">
        <v>9831</v>
      </c>
      <c r="C6" s="119">
        <v>8536</v>
      </c>
      <c r="D6" s="119">
        <v>9229</v>
      </c>
      <c r="E6" s="119">
        <v>8796</v>
      </c>
      <c r="F6" s="119">
        <v>10440</v>
      </c>
      <c r="G6" s="119">
        <v>10319</v>
      </c>
      <c r="H6" s="119">
        <v>11466</v>
      </c>
      <c r="I6" s="119">
        <v>14947</v>
      </c>
      <c r="J6" s="119">
        <v>9850</v>
      </c>
      <c r="K6" s="119">
        <v>7022</v>
      </c>
    </row>
    <row r="7" spans="1:11" x14ac:dyDescent="0.25">
      <c r="A7" t="s">
        <v>32</v>
      </c>
      <c r="B7" s="119">
        <v>-8086</v>
      </c>
      <c r="C7" s="119">
        <v>-8741</v>
      </c>
      <c r="D7" s="119">
        <v>-8774</v>
      </c>
      <c r="E7" s="119">
        <v>-7215</v>
      </c>
      <c r="F7" s="119">
        <v>-9492</v>
      </c>
      <c r="G7" s="119">
        <v>-12915</v>
      </c>
      <c r="H7" s="119">
        <v>-11116</v>
      </c>
      <c r="I7" s="119">
        <v>-9369</v>
      </c>
      <c r="J7" s="119">
        <v>-14146</v>
      </c>
      <c r="K7" s="119">
        <v>-6792</v>
      </c>
    </row>
    <row r="8" spans="1:11" x14ac:dyDescent="0.25">
      <c r="A8" t="s">
        <v>33</v>
      </c>
      <c r="B8" s="119">
        <v>36875</v>
      </c>
      <c r="C8" s="119">
        <v>36567</v>
      </c>
      <c r="D8" s="119">
        <v>40139</v>
      </c>
      <c r="E8" s="119">
        <v>39302</v>
      </c>
      <c r="F8" s="119">
        <v>42698</v>
      </c>
      <c r="G8" s="119">
        <v>40677</v>
      </c>
      <c r="H8" s="119">
        <v>53001</v>
      </c>
      <c r="I8" s="119">
        <v>55766</v>
      </c>
      <c r="J8" s="119">
        <v>40049</v>
      </c>
      <c r="K8" s="119">
        <v>29722</v>
      </c>
    </row>
    <row r="9" spans="1:11" x14ac:dyDescent="0.25">
      <c r="A9" t="s">
        <v>34</v>
      </c>
      <c r="B9" s="119">
        <v>-15093</v>
      </c>
      <c r="C9" s="119">
        <v>-16828</v>
      </c>
      <c r="D9" s="119">
        <v>-18020</v>
      </c>
      <c r="E9" s="119">
        <v>-16562</v>
      </c>
      <c r="F9" s="119">
        <v>-18838</v>
      </c>
      <c r="G9" s="119">
        <v>-26336</v>
      </c>
      <c r="H9" s="119">
        <v>-25111</v>
      </c>
      <c r="I9" s="119">
        <v>-23606</v>
      </c>
      <c r="J9" s="119">
        <v>-33051</v>
      </c>
      <c r="K9" s="119">
        <v>-22922</v>
      </c>
    </row>
    <row r="11" spans="1:11" x14ac:dyDescent="0.25">
      <c r="A11" s="1" t="s">
        <v>49</v>
      </c>
      <c r="B11" s="24">
        <f>B8+B6</f>
        <v>46706</v>
      </c>
      <c r="C11" s="24">
        <f t="shared" ref="C11:K12" si="0">C8+C6</f>
        <v>45103</v>
      </c>
      <c r="D11" s="24">
        <f t="shared" si="0"/>
        <v>49368</v>
      </c>
      <c r="E11" s="24">
        <f t="shared" si="0"/>
        <v>48098</v>
      </c>
      <c r="F11" s="24">
        <f t="shared" si="0"/>
        <v>53138</v>
      </c>
      <c r="G11" s="24">
        <f t="shared" si="0"/>
        <v>50996</v>
      </c>
      <c r="H11" s="24">
        <f t="shared" si="0"/>
        <v>64467</v>
      </c>
      <c r="I11" s="24">
        <f t="shared" si="0"/>
        <v>70713</v>
      </c>
      <c r="J11" s="24">
        <f t="shared" si="0"/>
        <v>49899</v>
      </c>
      <c r="K11" s="24">
        <f t="shared" si="0"/>
        <v>36744</v>
      </c>
    </row>
    <row r="12" spans="1:11" s="1" customFormat="1" x14ac:dyDescent="0.25">
      <c r="A12" s="1" t="s">
        <v>50</v>
      </c>
      <c r="B12" s="24">
        <f>B9+B7</f>
        <v>-23179</v>
      </c>
      <c r="C12" s="24">
        <f t="shared" si="0"/>
        <v>-25569</v>
      </c>
      <c r="D12" s="24">
        <f t="shared" si="0"/>
        <v>-26794</v>
      </c>
      <c r="E12" s="24">
        <f t="shared" si="0"/>
        <v>-23777</v>
      </c>
      <c r="F12" s="24">
        <f t="shared" si="0"/>
        <v>-28330</v>
      </c>
      <c r="G12" s="24">
        <f t="shared" si="0"/>
        <v>-39251</v>
      </c>
      <c r="H12" s="24">
        <f t="shared" si="0"/>
        <v>-36227</v>
      </c>
      <c r="I12" s="24">
        <f t="shared" si="0"/>
        <v>-32975</v>
      </c>
      <c r="J12" s="24">
        <f t="shared" si="0"/>
        <v>-47197</v>
      </c>
      <c r="K12" s="24">
        <f t="shared" si="0"/>
        <v>-29714</v>
      </c>
    </row>
    <row r="13" spans="1:11" s="1" customFormat="1" x14ac:dyDescent="0.25">
      <c r="A13"/>
    </row>
    <row r="14" spans="1:11" s="1" customFormat="1" x14ac:dyDescent="0.25">
      <c r="A14"/>
    </row>
    <row r="17" s="1" customFormat="1" x14ac:dyDescent="0.25"/>
    <row r="22" s="1" customFormat="1" x14ac:dyDescent="0.25"/>
    <row r="27" s="1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0FA5-183A-4561-B3ED-00E1C304EBAF}">
  <sheetPr>
    <tabColor theme="9"/>
  </sheetPr>
  <dimension ref="A1:X63"/>
  <sheetViews>
    <sheetView topLeftCell="A2" zoomScaleNormal="100" workbookViewId="0">
      <selection activeCell="A25" sqref="A25:K31"/>
    </sheetView>
  </sheetViews>
  <sheetFormatPr defaultRowHeight="15" x14ac:dyDescent="0.25"/>
  <cols>
    <col min="1" max="1" width="46" customWidth="1"/>
    <col min="2" max="11" width="11.5703125" bestFit="1" customWidth="1"/>
    <col min="13" max="13" width="4.5703125" customWidth="1"/>
    <col min="14" max="14" width="15.85546875" customWidth="1"/>
  </cols>
  <sheetData>
    <row r="1" spans="1:24" x14ac:dyDescent="0.25">
      <c r="A1" s="1" t="s">
        <v>178</v>
      </c>
    </row>
    <row r="3" spans="1:24" x14ac:dyDescent="0.25">
      <c r="A3" s="4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</row>
    <row r="4" spans="1:24" x14ac:dyDescent="0.25">
      <c r="A4" s="4" t="s">
        <v>39</v>
      </c>
      <c r="B4" s="65">
        <v>14040</v>
      </c>
      <c r="C4" s="65">
        <v>15284</v>
      </c>
      <c r="D4" s="65">
        <v>16968</v>
      </c>
      <c r="E4" s="65">
        <v>19133</v>
      </c>
      <c r="F4" s="65">
        <v>19202</v>
      </c>
      <c r="G4" s="65">
        <v>21612</v>
      </c>
      <c r="H4" s="65">
        <v>24381</v>
      </c>
      <c r="I4" s="65">
        <v>26624</v>
      </c>
      <c r="J4" s="65">
        <v>27254</v>
      </c>
      <c r="K4" s="65">
        <v>28672</v>
      </c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4" t="s">
        <v>40</v>
      </c>
      <c r="B5" s="65">
        <v>81066</v>
      </c>
      <c r="C5" s="65">
        <v>83586</v>
      </c>
      <c r="D5" s="65">
        <v>87985</v>
      </c>
      <c r="E5" s="65">
        <v>92039</v>
      </c>
      <c r="F5" s="65">
        <v>95342</v>
      </c>
      <c r="G5" s="65">
        <v>95777</v>
      </c>
      <c r="H5" s="65">
        <v>99902</v>
      </c>
      <c r="I5" s="65">
        <v>102531</v>
      </c>
      <c r="J5" s="65">
        <v>105248</v>
      </c>
      <c r="K5" s="65">
        <v>106636</v>
      </c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25">
      <c r="A6" s="3" t="s">
        <v>41</v>
      </c>
      <c r="B6" s="66">
        <v>95106</v>
      </c>
      <c r="C6" s="66">
        <v>98870</v>
      </c>
      <c r="D6" s="66">
        <v>104953</v>
      </c>
      <c r="E6" s="66">
        <v>111172</v>
      </c>
      <c r="F6" s="66">
        <v>114544</v>
      </c>
      <c r="G6" s="66">
        <v>117389</v>
      </c>
      <c r="H6" s="66">
        <v>124283</v>
      </c>
      <c r="I6" s="66">
        <v>129155</v>
      </c>
      <c r="J6" s="66">
        <v>132502</v>
      </c>
      <c r="K6" s="66">
        <v>135308</v>
      </c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4" t="s">
        <v>42</v>
      </c>
      <c r="B7" s="67">
        <v>26695</v>
      </c>
      <c r="C7" s="67">
        <v>28258</v>
      </c>
      <c r="D7" s="67">
        <v>29953</v>
      </c>
      <c r="E7" s="67">
        <v>31003</v>
      </c>
      <c r="F7" s="67">
        <v>33800</v>
      </c>
      <c r="G7" s="67">
        <v>33945</v>
      </c>
      <c r="H7" s="67">
        <v>36683</v>
      </c>
      <c r="I7" s="67">
        <v>40206</v>
      </c>
      <c r="J7" s="67">
        <v>41136</v>
      </c>
      <c r="K7" s="67">
        <v>42815</v>
      </c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5">
      <c r="A8" s="4" t="s">
        <v>43</v>
      </c>
      <c r="B8" s="65">
        <v>17653</v>
      </c>
      <c r="C8" s="65">
        <v>18731</v>
      </c>
      <c r="D8" s="65">
        <v>19738</v>
      </c>
      <c r="E8" s="65">
        <v>20475</v>
      </c>
      <c r="F8" s="65">
        <v>22285</v>
      </c>
      <c r="G8" s="65">
        <v>23166</v>
      </c>
      <c r="H8" s="65">
        <v>24860</v>
      </c>
      <c r="I8" s="65">
        <v>26950</v>
      </c>
      <c r="J8" s="65">
        <v>27571</v>
      </c>
      <c r="K8" s="65">
        <v>27649</v>
      </c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25">
      <c r="A9" s="3" t="s">
        <v>44</v>
      </c>
      <c r="B9" s="66">
        <v>44348</v>
      </c>
      <c r="C9" s="66">
        <v>46989</v>
      </c>
      <c r="D9" s="66">
        <v>49691</v>
      </c>
      <c r="E9" s="66">
        <v>51478</v>
      </c>
      <c r="F9" s="66">
        <v>56085</v>
      </c>
      <c r="G9" s="66">
        <v>57111</v>
      </c>
      <c r="H9" s="66">
        <v>61543</v>
      </c>
      <c r="I9" s="66">
        <v>67156</v>
      </c>
      <c r="J9" s="66">
        <v>68707</v>
      </c>
      <c r="K9" s="66">
        <v>70464</v>
      </c>
    </row>
    <row r="10" spans="1:24" x14ac:dyDescent="0.25">
      <c r="A10" s="3" t="s">
        <v>45</v>
      </c>
      <c r="B10" s="66">
        <v>139454</v>
      </c>
      <c r="C10" s="66">
        <v>145859</v>
      </c>
      <c r="D10" s="66">
        <v>154644</v>
      </c>
      <c r="E10" s="66">
        <v>162650</v>
      </c>
      <c r="F10" s="66">
        <v>170629</v>
      </c>
      <c r="G10" s="66">
        <v>174500</v>
      </c>
      <c r="H10" s="66">
        <v>185826</v>
      </c>
      <c r="I10" s="66">
        <v>196311</v>
      </c>
      <c r="J10" s="66">
        <v>201209</v>
      </c>
      <c r="K10" s="66">
        <v>205772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2" spans="1:24" x14ac:dyDescent="0.25">
      <c r="A12" s="3"/>
      <c r="B12" s="164" t="s">
        <v>0</v>
      </c>
      <c r="C12" s="164" t="s">
        <v>1</v>
      </c>
      <c r="D12" s="164" t="s">
        <v>102</v>
      </c>
      <c r="E12" s="164" t="s">
        <v>103</v>
      </c>
      <c r="F12" s="164" t="s">
        <v>104</v>
      </c>
      <c r="G12" s="164" t="s">
        <v>27</v>
      </c>
      <c r="H12" s="164" t="s">
        <v>108</v>
      </c>
      <c r="I12" s="164" t="s">
        <v>109</v>
      </c>
      <c r="J12" s="164" t="s">
        <v>115</v>
      </c>
      <c r="K12" s="164" t="s">
        <v>116</v>
      </c>
    </row>
    <row r="13" spans="1:24" x14ac:dyDescent="0.25">
      <c r="A13" s="4" t="s">
        <v>39</v>
      </c>
      <c r="B13" s="13">
        <v>0.10067835988928249</v>
      </c>
      <c r="C13" s="13">
        <v>0.10478612906985513</v>
      </c>
      <c r="D13" s="13">
        <v>0.10972297664312873</v>
      </c>
      <c r="E13" s="13">
        <v>0.11763295419612665</v>
      </c>
      <c r="F13" s="13">
        <v>0.11253655591956818</v>
      </c>
      <c r="G13" s="13">
        <v>0.12385100286532952</v>
      </c>
      <c r="H13" s="13">
        <v>0.1312033838106616</v>
      </c>
      <c r="I13" s="13">
        <v>0.13562153929224546</v>
      </c>
      <c r="J13" s="13">
        <v>0.13545119751104573</v>
      </c>
      <c r="K13" s="13">
        <v>0.13933868553544701</v>
      </c>
    </row>
    <row r="14" spans="1:24" s="35" customFormat="1" x14ac:dyDescent="0.25">
      <c r="A14" s="59" t="s">
        <v>40</v>
      </c>
      <c r="B14" s="92">
        <v>0.58130996601029727</v>
      </c>
      <c r="C14" s="92">
        <v>0.57306028424711541</v>
      </c>
      <c r="D14" s="92">
        <v>0.56895191536690726</v>
      </c>
      <c r="E14" s="92">
        <v>0.56587150322778978</v>
      </c>
      <c r="F14" s="92">
        <v>0.55876785306132015</v>
      </c>
      <c r="G14" s="92">
        <v>0.54886532951289402</v>
      </c>
      <c r="H14" s="92">
        <v>0.53761045278916841</v>
      </c>
      <c r="I14" s="92">
        <v>0.52228861347555666</v>
      </c>
      <c r="J14" s="92">
        <v>0.52307799352911644</v>
      </c>
      <c r="K14" s="92">
        <v>0.51822405380712633</v>
      </c>
    </row>
    <row r="15" spans="1:24" x14ac:dyDescent="0.25">
      <c r="A15" s="3" t="s">
        <v>41</v>
      </c>
      <c r="B15" s="54">
        <v>0.68198832589957981</v>
      </c>
      <c r="C15" s="54">
        <v>0.67784641331697049</v>
      </c>
      <c r="D15" s="54">
        <v>0.67867489201003595</v>
      </c>
      <c r="E15" s="54">
        <v>0.68350445742391641</v>
      </c>
      <c r="F15" s="54">
        <v>0.67130440898088839</v>
      </c>
      <c r="G15" s="54">
        <v>0.67271633237822348</v>
      </c>
      <c r="H15" s="54">
        <v>0.66881383659982996</v>
      </c>
      <c r="I15" s="54">
        <v>0.65791015276780207</v>
      </c>
      <c r="J15" s="54">
        <v>0.65852919104016217</v>
      </c>
      <c r="K15" s="54">
        <v>0.65756273934257337</v>
      </c>
    </row>
    <row r="16" spans="1:24" x14ac:dyDescent="0.25">
      <c r="A16" s="4" t="s">
        <v>42</v>
      </c>
      <c r="B16" s="13">
        <v>0.19142512943336154</v>
      </c>
      <c r="C16" s="13">
        <v>0.19373504548913678</v>
      </c>
      <c r="D16" s="13">
        <v>0.19369002353793227</v>
      </c>
      <c r="E16" s="13">
        <v>0.19061174300645559</v>
      </c>
      <c r="F16" s="13">
        <v>0.19809059421317596</v>
      </c>
      <c r="G16" s="13">
        <v>0.1945272206303725</v>
      </c>
      <c r="H16" s="13">
        <v>0.19740509939405682</v>
      </c>
      <c r="I16" s="13">
        <v>0.20480767761358254</v>
      </c>
      <c r="J16" s="13">
        <v>0.20444413520269969</v>
      </c>
      <c r="K16" s="13">
        <v>0.20807009700056373</v>
      </c>
    </row>
    <row r="17" spans="1:11" x14ac:dyDescent="0.25">
      <c r="A17" s="4" t="s">
        <v>43</v>
      </c>
      <c r="B17" s="13">
        <v>0.12658654466705868</v>
      </c>
      <c r="C17" s="13">
        <v>0.12841854119389273</v>
      </c>
      <c r="D17" s="13">
        <v>0.12763508445203176</v>
      </c>
      <c r="E17" s="13">
        <v>0.12588379956962803</v>
      </c>
      <c r="F17" s="13">
        <v>0.13060499680593568</v>
      </c>
      <c r="G17" s="13">
        <v>0.13275644699140401</v>
      </c>
      <c r="H17" s="13">
        <v>0.13378106400611325</v>
      </c>
      <c r="I17" s="13">
        <v>0.13728216961861536</v>
      </c>
      <c r="J17" s="13">
        <v>0.13702667375713809</v>
      </c>
      <c r="K17" s="13">
        <v>0.13436716365686294</v>
      </c>
    </row>
    <row r="18" spans="1:11" x14ac:dyDescent="0.25">
      <c r="A18" s="3" t="s">
        <v>44</v>
      </c>
      <c r="B18" s="54">
        <v>0.31801167410042019</v>
      </c>
      <c r="C18" s="54">
        <v>0.32215358668302951</v>
      </c>
      <c r="D18" s="54">
        <v>0.32132510798996405</v>
      </c>
      <c r="E18" s="54">
        <v>0.31649554257608359</v>
      </c>
      <c r="F18" s="54">
        <v>0.32869559101911167</v>
      </c>
      <c r="G18" s="54">
        <v>0.32728366762177652</v>
      </c>
      <c r="H18" s="54">
        <v>0.33118616340017004</v>
      </c>
      <c r="I18" s="54">
        <v>0.34208984723219787</v>
      </c>
      <c r="J18" s="54">
        <v>0.34147080895983778</v>
      </c>
      <c r="K18" s="54">
        <v>0.34243726065742669</v>
      </c>
    </row>
    <row r="19" spans="1:11" x14ac:dyDescent="0.25">
      <c r="B19" s="17"/>
      <c r="C19" s="17"/>
      <c r="J19" s="17"/>
    </row>
    <row r="20" spans="1:11" x14ac:dyDescent="0.25">
      <c r="K20" s="72">
        <f>K9-J9</f>
        <v>1757</v>
      </c>
    </row>
    <row r="21" spans="1:11" x14ac:dyDescent="0.25">
      <c r="A21" s="172"/>
      <c r="K21" s="188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5" spans="1:11" x14ac:dyDescent="0.25">
      <c r="B25" s="17">
        <v>0.2383653391082364</v>
      </c>
      <c r="C25" s="17">
        <v>0.2340479504178693</v>
      </c>
      <c r="D25" s="17">
        <v>0.23108559012958796</v>
      </c>
      <c r="E25" s="17">
        <v>0.2284660313556717</v>
      </c>
      <c r="F25" s="17">
        <v>0.22618077817955917</v>
      </c>
      <c r="G25" s="17">
        <v>0.22232091690544412</v>
      </c>
      <c r="H25" s="17">
        <v>0.21266130681390116</v>
      </c>
      <c r="I25" s="17">
        <v>0.20803724702130802</v>
      </c>
      <c r="J25" s="17">
        <v>0.21219726751785456</v>
      </c>
      <c r="K25" s="17">
        <v>0.20997997783955058</v>
      </c>
    </row>
    <row r="27" spans="1:11" x14ac:dyDescent="0.25">
      <c r="A27" s="189" t="s">
        <v>41</v>
      </c>
      <c r="B27" s="189">
        <v>95106</v>
      </c>
      <c r="C27" s="189">
        <v>98870</v>
      </c>
      <c r="D27" s="189">
        <v>104953</v>
      </c>
      <c r="E27" s="189">
        <v>111172</v>
      </c>
      <c r="F27" s="189">
        <v>114544</v>
      </c>
      <c r="G27" s="189">
        <v>117389</v>
      </c>
      <c r="H27" s="189">
        <v>124283</v>
      </c>
      <c r="I27" s="189">
        <v>129155</v>
      </c>
      <c r="J27" s="189">
        <v>132502</v>
      </c>
      <c r="K27" s="189">
        <v>135308</v>
      </c>
    </row>
    <row r="28" spans="1:11" x14ac:dyDescent="0.25">
      <c r="A28" s="189" t="s">
        <v>72</v>
      </c>
      <c r="B28" s="189">
        <v>33241</v>
      </c>
      <c r="C28" s="189">
        <v>34138</v>
      </c>
      <c r="D28" s="189">
        <v>35736</v>
      </c>
      <c r="E28" s="189">
        <v>37160</v>
      </c>
      <c r="F28" s="189">
        <v>38593</v>
      </c>
      <c r="G28" s="189">
        <v>38795</v>
      </c>
      <c r="H28" s="189">
        <v>39518</v>
      </c>
      <c r="I28" s="189">
        <v>40840</v>
      </c>
      <c r="J28" s="189">
        <v>42696</v>
      </c>
      <c r="K28" s="189">
        <v>43208</v>
      </c>
    </row>
    <row r="29" spans="1:11" x14ac:dyDescent="0.25">
      <c r="A29" s="190" t="s">
        <v>39</v>
      </c>
      <c r="B29" s="191">
        <v>14040</v>
      </c>
      <c r="C29" s="191">
        <v>15284</v>
      </c>
      <c r="D29" s="191">
        <v>16968</v>
      </c>
      <c r="E29" s="191">
        <v>19133</v>
      </c>
      <c r="F29" s="191">
        <v>19202</v>
      </c>
      <c r="G29" s="191">
        <v>21612</v>
      </c>
      <c r="H29" s="191">
        <v>24381</v>
      </c>
      <c r="I29" s="191">
        <v>26624</v>
      </c>
      <c r="J29" s="191">
        <v>27254</v>
      </c>
      <c r="K29" s="191">
        <v>28672</v>
      </c>
    </row>
    <row r="30" spans="1:11" x14ac:dyDescent="0.25">
      <c r="A30" s="189" t="s">
        <v>180</v>
      </c>
      <c r="B30" s="192">
        <v>47825</v>
      </c>
      <c r="C30" s="192">
        <v>49448</v>
      </c>
      <c r="D30" s="192">
        <v>52249</v>
      </c>
      <c r="E30" s="192">
        <v>54879</v>
      </c>
      <c r="F30" s="192">
        <v>56749</v>
      </c>
      <c r="G30" s="192">
        <v>56982</v>
      </c>
      <c r="H30" s="192">
        <v>60384</v>
      </c>
      <c r="I30" s="192">
        <v>61691</v>
      </c>
      <c r="J30" s="192">
        <v>62552</v>
      </c>
      <c r="K30" s="192">
        <v>63428</v>
      </c>
    </row>
    <row r="31" spans="1:11" x14ac:dyDescent="0.25">
      <c r="A31" s="189" t="s">
        <v>179</v>
      </c>
      <c r="B31" s="193">
        <v>0.3429446269020609</v>
      </c>
      <c r="C31" s="193">
        <v>0.33901233382924606</v>
      </c>
      <c r="D31" s="193">
        <v>0.33786632523731924</v>
      </c>
      <c r="E31" s="193">
        <v>0.33740547187211806</v>
      </c>
      <c r="F31" s="193">
        <v>0.33258707488176104</v>
      </c>
      <c r="G31" s="193">
        <v>0.32654441260744987</v>
      </c>
      <c r="H31" s="193">
        <v>0.3249491459752672</v>
      </c>
      <c r="I31" s="193">
        <v>0.31425136645424862</v>
      </c>
      <c r="J31" s="193">
        <v>0.31088072601126193</v>
      </c>
      <c r="K31" s="193">
        <v>0.30824407596757575</v>
      </c>
    </row>
    <row r="62" spans="2:11" x14ac:dyDescent="0.25">
      <c r="B62" s="72"/>
    </row>
    <row r="63" spans="2:11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I29"/>
  <sheetViews>
    <sheetView workbookViewId="0">
      <selection activeCell="C41" sqref="C41"/>
    </sheetView>
  </sheetViews>
  <sheetFormatPr defaultRowHeight="15" x14ac:dyDescent="0.25"/>
  <cols>
    <col min="1" max="1" width="44.42578125" customWidth="1"/>
    <col min="2" max="2" width="15.140625" customWidth="1"/>
    <col min="3" max="3" width="13.140625" customWidth="1"/>
    <col min="4" max="4" width="14.140625" customWidth="1"/>
    <col min="5" max="5" width="14.7109375" customWidth="1"/>
    <col min="6" max="6" width="19.140625" customWidth="1"/>
    <col min="7" max="7" width="16.140625" customWidth="1"/>
  </cols>
  <sheetData>
    <row r="1" spans="1:9" x14ac:dyDescent="0.25">
      <c r="A1" s="1" t="s">
        <v>147</v>
      </c>
    </row>
    <row r="2" spans="1:9" ht="30.75" customHeight="1" x14ac:dyDescent="0.25">
      <c r="A2" s="118" t="s">
        <v>23</v>
      </c>
      <c r="B2" s="118" t="s">
        <v>148</v>
      </c>
      <c r="C2" s="118" t="s">
        <v>149</v>
      </c>
      <c r="D2" s="118" t="s">
        <v>150</v>
      </c>
      <c r="E2" s="118" t="s">
        <v>151</v>
      </c>
      <c r="F2" s="118" t="s">
        <v>152</v>
      </c>
      <c r="G2" s="126" t="s">
        <v>153</v>
      </c>
    </row>
    <row r="3" spans="1:9" ht="30.75" customHeight="1" x14ac:dyDescent="0.25">
      <c r="A3" s="178" t="s">
        <v>5</v>
      </c>
      <c r="B3" s="179">
        <v>105248</v>
      </c>
      <c r="C3" s="179">
        <v>106636</v>
      </c>
      <c r="D3" s="179">
        <v>5185</v>
      </c>
      <c r="E3" s="179">
        <v>-3797</v>
      </c>
      <c r="F3" s="179">
        <v>1388</v>
      </c>
      <c r="G3" s="180">
        <v>1.3187899057464274E-2</v>
      </c>
      <c r="I3" s="8"/>
    </row>
    <row r="4" spans="1:9" x14ac:dyDescent="0.25">
      <c r="A4" s="117" t="s">
        <v>14</v>
      </c>
      <c r="B4" s="127">
        <v>12911</v>
      </c>
      <c r="C4" s="127">
        <v>12944</v>
      </c>
      <c r="D4" s="127">
        <v>587</v>
      </c>
      <c r="E4" s="127">
        <v>-554</v>
      </c>
      <c r="F4" s="127">
        <v>33</v>
      </c>
      <c r="G4" s="128">
        <v>2.555960034079467E-3</v>
      </c>
    </row>
    <row r="5" spans="1:9" x14ac:dyDescent="0.25">
      <c r="A5" s="117" t="s">
        <v>11</v>
      </c>
      <c r="B5" s="127">
        <v>3763</v>
      </c>
      <c r="C5" s="127">
        <v>3853</v>
      </c>
      <c r="D5" s="127">
        <v>211</v>
      </c>
      <c r="E5" s="127">
        <v>-121</v>
      </c>
      <c r="F5" s="127">
        <v>90</v>
      </c>
      <c r="G5" s="128">
        <v>-1.5715467328370553E-2</v>
      </c>
    </row>
    <row r="6" spans="1:9" x14ac:dyDescent="0.25">
      <c r="A6" s="117" t="s">
        <v>82</v>
      </c>
      <c r="B6" s="127">
        <v>3550</v>
      </c>
      <c r="C6" s="127">
        <v>3729</v>
      </c>
      <c r="D6" s="127">
        <v>292</v>
      </c>
      <c r="E6" s="127">
        <v>-113</v>
      </c>
      <c r="F6" s="127">
        <v>179</v>
      </c>
      <c r="G6" s="128">
        <v>5.0422535211267605E-2</v>
      </c>
    </row>
    <row r="7" spans="1:9" x14ac:dyDescent="0.25">
      <c r="A7" s="117" t="s">
        <v>72</v>
      </c>
      <c r="B7" s="127">
        <v>42696</v>
      </c>
      <c r="C7" s="127">
        <v>43208</v>
      </c>
      <c r="D7" s="127">
        <v>1887</v>
      </c>
      <c r="E7" s="127">
        <v>-1375</v>
      </c>
      <c r="F7" s="127">
        <v>512</v>
      </c>
      <c r="G7" s="128">
        <v>1.1991755667978264E-2</v>
      </c>
    </row>
    <row r="8" spans="1:9" x14ac:dyDescent="0.25">
      <c r="A8" s="117" t="s">
        <v>86</v>
      </c>
      <c r="B8" s="127">
        <v>4565</v>
      </c>
      <c r="C8" s="127">
        <v>4668</v>
      </c>
      <c r="D8" s="127">
        <v>220</v>
      </c>
      <c r="E8" s="127">
        <v>-117</v>
      </c>
      <c r="F8" s="127">
        <v>103</v>
      </c>
      <c r="G8" s="128">
        <v>2.2562979189485213E-2</v>
      </c>
    </row>
    <row r="9" spans="1:9" x14ac:dyDescent="0.25">
      <c r="A9" s="117" t="s">
        <v>13</v>
      </c>
      <c r="B9" s="127">
        <v>8335</v>
      </c>
      <c r="C9" s="127">
        <v>8381</v>
      </c>
      <c r="D9" s="127">
        <v>367</v>
      </c>
      <c r="E9" s="127">
        <v>-321</v>
      </c>
      <c r="F9" s="127">
        <v>46</v>
      </c>
      <c r="G9" s="128">
        <v>1.3043478260869565E-2</v>
      </c>
    </row>
    <row r="10" spans="1:9" x14ac:dyDescent="0.25">
      <c r="A10" s="117" t="s">
        <v>81</v>
      </c>
      <c r="B10" s="127">
        <v>866</v>
      </c>
      <c r="C10" s="127">
        <v>957</v>
      </c>
      <c r="D10" s="127">
        <v>121</v>
      </c>
      <c r="E10" s="127">
        <v>-30</v>
      </c>
      <c r="F10" s="127">
        <v>91</v>
      </c>
      <c r="G10" s="128">
        <v>0.10508083140877598</v>
      </c>
    </row>
    <row r="11" spans="1:9" x14ac:dyDescent="0.25">
      <c r="A11" s="117" t="s">
        <v>17</v>
      </c>
      <c r="B11" s="127">
        <v>5838</v>
      </c>
      <c r="C11" s="127">
        <v>5798</v>
      </c>
      <c r="D11" s="127">
        <v>215</v>
      </c>
      <c r="E11" s="127">
        <v>-255</v>
      </c>
      <c r="F11" s="127">
        <v>-40</v>
      </c>
      <c r="G11" s="128">
        <v>-6.8516615279205209E-3</v>
      </c>
    </row>
    <row r="12" spans="1:9" x14ac:dyDescent="0.25">
      <c r="A12" s="117" t="s">
        <v>80</v>
      </c>
      <c r="B12" s="127">
        <v>6140</v>
      </c>
      <c r="C12" s="127">
        <v>6307</v>
      </c>
      <c r="D12" s="127">
        <v>319</v>
      </c>
      <c r="E12" s="127">
        <v>-152</v>
      </c>
      <c r="F12" s="127">
        <v>167</v>
      </c>
      <c r="G12" s="128">
        <v>2.7198697068403908E-2</v>
      </c>
    </row>
    <row r="13" spans="1:9" x14ac:dyDescent="0.25">
      <c r="A13" s="117" t="s">
        <v>20</v>
      </c>
      <c r="B13" s="127">
        <v>3949</v>
      </c>
      <c r="C13" s="127">
        <v>3949</v>
      </c>
      <c r="D13" s="127">
        <v>343</v>
      </c>
      <c r="E13" s="127">
        <v>-343</v>
      </c>
      <c r="F13" s="127">
        <v>0</v>
      </c>
      <c r="G13" s="128"/>
    </row>
    <row r="14" spans="1:9" x14ac:dyDescent="0.25">
      <c r="A14" s="117" t="s">
        <v>10</v>
      </c>
      <c r="B14" s="127">
        <v>3945</v>
      </c>
      <c r="C14" s="127">
        <v>3999</v>
      </c>
      <c r="D14" s="127">
        <v>157</v>
      </c>
      <c r="E14" s="127">
        <v>-103</v>
      </c>
      <c r="F14" s="127">
        <v>54</v>
      </c>
      <c r="G14" s="128">
        <v>1.3688212927756654E-2</v>
      </c>
    </row>
    <row r="15" spans="1:9" x14ac:dyDescent="0.25">
      <c r="A15" s="117" t="s">
        <v>83</v>
      </c>
      <c r="B15" s="127">
        <v>2169</v>
      </c>
      <c r="C15" s="127">
        <v>2116</v>
      </c>
      <c r="D15" s="127">
        <v>73</v>
      </c>
      <c r="E15" s="127">
        <v>-126</v>
      </c>
      <c r="F15" s="127">
        <v>-53</v>
      </c>
      <c r="G15" s="128">
        <v>-2.4435223605348087E-2</v>
      </c>
    </row>
    <row r="16" spans="1:9" x14ac:dyDescent="0.25">
      <c r="A16" s="117" t="s">
        <v>9</v>
      </c>
      <c r="B16" s="127">
        <v>1638</v>
      </c>
      <c r="C16" s="127">
        <v>1629</v>
      </c>
      <c r="D16" s="127">
        <v>95</v>
      </c>
      <c r="E16" s="127">
        <v>-104</v>
      </c>
      <c r="F16" s="127">
        <v>-9</v>
      </c>
      <c r="G16" s="128">
        <v>-5.4945054945054949E-3</v>
      </c>
    </row>
    <row r="17" spans="1:9" x14ac:dyDescent="0.25">
      <c r="A17" s="117" t="s">
        <v>26</v>
      </c>
      <c r="B17" s="127">
        <v>4883</v>
      </c>
      <c r="C17" s="127">
        <v>5098</v>
      </c>
      <c r="D17" s="127">
        <v>298</v>
      </c>
      <c r="E17" s="127">
        <v>-83</v>
      </c>
      <c r="F17" s="127">
        <v>215</v>
      </c>
      <c r="G17" s="128">
        <v>4.4030309236125331E-2</v>
      </c>
    </row>
    <row r="18" spans="1:9" x14ac:dyDescent="0.25">
      <c r="A18" s="175" t="s">
        <v>77</v>
      </c>
      <c r="B18" s="176">
        <v>27254</v>
      </c>
      <c r="C18" s="176">
        <v>28672</v>
      </c>
      <c r="D18" s="176">
        <v>2609</v>
      </c>
      <c r="E18" s="176">
        <v>-1191</v>
      </c>
      <c r="F18" s="176">
        <v>1418</v>
      </c>
      <c r="G18" s="177">
        <v>5.2029059954502091E-2</v>
      </c>
      <c r="I18" s="8"/>
    </row>
    <row r="19" spans="1:9" x14ac:dyDescent="0.25">
      <c r="A19" s="117" t="s">
        <v>107</v>
      </c>
      <c r="B19" s="127">
        <v>3167</v>
      </c>
      <c r="C19" s="127">
        <v>3141</v>
      </c>
      <c r="D19" s="127">
        <v>106</v>
      </c>
      <c r="E19" s="127">
        <v>-132</v>
      </c>
      <c r="F19" s="127">
        <v>-26</v>
      </c>
      <c r="G19" s="128">
        <v>-8.2096621408272816E-3</v>
      </c>
    </row>
    <row r="20" spans="1:9" x14ac:dyDescent="0.25">
      <c r="A20" s="117" t="s">
        <v>92</v>
      </c>
      <c r="B20" s="127">
        <v>24087</v>
      </c>
      <c r="C20" s="127">
        <v>25531</v>
      </c>
      <c r="D20" s="127">
        <v>2503</v>
      </c>
      <c r="E20" s="127">
        <v>-1059</v>
      </c>
      <c r="F20" s="127">
        <v>1444</v>
      </c>
      <c r="G20" s="128">
        <v>5.9949350271930914E-2</v>
      </c>
      <c r="I20" s="17"/>
    </row>
    <row r="21" spans="1:9" x14ac:dyDescent="0.25">
      <c r="A21" s="175" t="s">
        <v>7</v>
      </c>
      <c r="B21" s="176">
        <v>68707</v>
      </c>
      <c r="C21" s="176">
        <v>70464</v>
      </c>
      <c r="D21" s="176">
        <v>4129</v>
      </c>
      <c r="E21" s="176">
        <v>-2372</v>
      </c>
      <c r="F21" s="176">
        <v>1757</v>
      </c>
      <c r="G21" s="177">
        <v>2.5572357983902658E-2</v>
      </c>
      <c r="I21" s="8"/>
    </row>
    <row r="22" spans="1:9" x14ac:dyDescent="0.25">
      <c r="A22" s="117" t="s">
        <v>24</v>
      </c>
      <c r="B22" s="127">
        <v>24526</v>
      </c>
      <c r="C22" s="127">
        <v>25521</v>
      </c>
      <c r="D22" s="127">
        <v>1601</v>
      </c>
      <c r="E22" s="127">
        <v>-606</v>
      </c>
      <c r="F22" s="127">
        <v>995</v>
      </c>
      <c r="G22" s="128">
        <v>4.0569191878007012E-2</v>
      </c>
    </row>
    <row r="23" spans="1:9" x14ac:dyDescent="0.25">
      <c r="A23" s="117" t="s">
        <v>22</v>
      </c>
      <c r="B23" s="127">
        <v>4614</v>
      </c>
      <c r="C23" s="127">
        <v>4831</v>
      </c>
      <c r="D23" s="127">
        <v>313</v>
      </c>
      <c r="E23" s="127">
        <v>-96</v>
      </c>
      <c r="F23" s="127">
        <v>217</v>
      </c>
      <c r="G23" s="128">
        <v>4.7030775899436494E-2</v>
      </c>
    </row>
    <row r="24" spans="1:9" x14ac:dyDescent="0.25">
      <c r="A24" s="117" t="s">
        <v>87</v>
      </c>
      <c r="B24" s="127">
        <v>12651</v>
      </c>
      <c r="C24" s="127">
        <v>12603</v>
      </c>
      <c r="D24" s="127">
        <v>335</v>
      </c>
      <c r="E24" s="127">
        <v>-383</v>
      </c>
      <c r="F24" s="127">
        <v>-48</v>
      </c>
      <c r="G24" s="128">
        <v>-3.7941664690538299E-3</v>
      </c>
      <c r="I24" s="17"/>
    </row>
    <row r="25" spans="1:9" x14ac:dyDescent="0.25">
      <c r="A25" s="117" t="s">
        <v>85</v>
      </c>
      <c r="B25" s="127">
        <v>144</v>
      </c>
      <c r="C25" s="127">
        <v>140</v>
      </c>
      <c r="D25" s="127">
        <v>13</v>
      </c>
      <c r="E25" s="127">
        <v>-17</v>
      </c>
      <c r="F25" s="127">
        <v>-4</v>
      </c>
      <c r="G25" s="128">
        <v>-2.7777777777777776E-2</v>
      </c>
      <c r="I25" s="17"/>
    </row>
    <row r="26" spans="1:9" x14ac:dyDescent="0.25">
      <c r="A26" s="117" t="s">
        <v>84</v>
      </c>
      <c r="B26" s="127">
        <v>2457</v>
      </c>
      <c r="C26" s="127">
        <v>2528</v>
      </c>
      <c r="D26" s="127">
        <v>228</v>
      </c>
      <c r="E26" s="127">
        <v>-157</v>
      </c>
      <c r="F26" s="127">
        <v>71</v>
      </c>
      <c r="G26" s="128">
        <v>2.8897028897028897E-2</v>
      </c>
      <c r="I26" s="17"/>
    </row>
    <row r="27" spans="1:9" x14ac:dyDescent="0.25">
      <c r="A27" s="117" t="s">
        <v>106</v>
      </c>
      <c r="B27" s="127">
        <v>12319</v>
      </c>
      <c r="C27" s="127">
        <v>12378</v>
      </c>
      <c r="D27" s="127">
        <v>711</v>
      </c>
      <c r="E27" s="127">
        <v>-652</v>
      </c>
      <c r="F27" s="127">
        <v>59</v>
      </c>
      <c r="G27" s="128"/>
    </row>
    <row r="28" spans="1:9" x14ac:dyDescent="0.25">
      <c r="A28" s="117" t="s">
        <v>19</v>
      </c>
      <c r="B28" s="127">
        <v>11996</v>
      </c>
      <c r="C28" s="127">
        <v>12463</v>
      </c>
      <c r="D28" s="127">
        <v>928</v>
      </c>
      <c r="E28" s="127">
        <v>-461</v>
      </c>
      <c r="F28" s="127">
        <v>467</v>
      </c>
      <c r="G28" s="128">
        <v>3.8929643214404799E-2</v>
      </c>
    </row>
    <row r="29" spans="1:9" x14ac:dyDescent="0.25">
      <c r="A29" s="175" t="s">
        <v>60</v>
      </c>
      <c r="B29" s="176">
        <v>201209</v>
      </c>
      <c r="C29" s="176">
        <v>205772</v>
      </c>
      <c r="D29" s="176">
        <v>11923</v>
      </c>
      <c r="E29" s="176">
        <v>-7360</v>
      </c>
      <c r="F29" s="176">
        <v>4563</v>
      </c>
      <c r="G29" s="177">
        <v>2.2677912021828048E-2</v>
      </c>
    </row>
  </sheetData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P14"/>
  <sheetViews>
    <sheetView topLeftCell="A8" zoomScale="85" zoomScaleNormal="85" workbookViewId="0">
      <selection activeCell="A15" sqref="A15:XFD44"/>
    </sheetView>
  </sheetViews>
  <sheetFormatPr defaultRowHeight="15" x14ac:dyDescent="0.25"/>
  <cols>
    <col min="1" max="1" width="48.7109375" customWidth="1"/>
    <col min="2" max="2" width="9.85546875" customWidth="1"/>
    <col min="3" max="3" width="10.5703125" customWidth="1"/>
    <col min="4" max="4" width="11.140625" customWidth="1"/>
    <col min="5" max="5" width="9.85546875" customWidth="1"/>
    <col min="6" max="6" width="10.5703125" customWidth="1"/>
    <col min="7" max="7" width="9.85546875" customWidth="1"/>
    <col min="8" max="8" width="11.85546875" customWidth="1"/>
    <col min="9" max="9" width="10" customWidth="1"/>
    <col min="10" max="10" width="9.85546875" customWidth="1"/>
    <col min="11" max="11" width="10" customWidth="1"/>
    <col min="12" max="12" width="14" customWidth="1"/>
    <col min="13" max="13" width="16.85546875" customWidth="1"/>
    <col min="14" max="14" width="9.5703125" customWidth="1"/>
    <col min="15" max="15" width="14.85546875" customWidth="1"/>
  </cols>
  <sheetData>
    <row r="1" spans="1:16" x14ac:dyDescent="0.25">
      <c r="A1" s="1" t="s">
        <v>155</v>
      </c>
    </row>
    <row r="3" spans="1:16" x14ac:dyDescent="0.25">
      <c r="A3" s="95"/>
      <c r="B3" s="164" t="s">
        <v>0</v>
      </c>
      <c r="C3" s="164" t="s">
        <v>1</v>
      </c>
      <c r="D3" s="164" t="s">
        <v>102</v>
      </c>
      <c r="E3" s="164" t="s">
        <v>103</v>
      </c>
      <c r="F3" s="164" t="s">
        <v>104</v>
      </c>
      <c r="G3" s="164" t="s">
        <v>27</v>
      </c>
      <c r="H3" s="164" t="s">
        <v>108</v>
      </c>
      <c r="I3" s="164" t="s">
        <v>109</v>
      </c>
      <c r="J3" s="164" t="s">
        <v>115</v>
      </c>
      <c r="K3" s="164" t="s">
        <v>116</v>
      </c>
      <c r="L3" s="3" t="s">
        <v>123</v>
      </c>
      <c r="M3" s="3" t="s">
        <v>124</v>
      </c>
      <c r="N3" s="3" t="s">
        <v>121</v>
      </c>
      <c r="O3" s="95" t="s">
        <v>154</v>
      </c>
      <c r="P3" s="96"/>
    </row>
    <row r="4" spans="1:16" x14ac:dyDescent="0.25">
      <c r="A4" s="96" t="s">
        <v>39</v>
      </c>
      <c r="B4" s="97">
        <v>1287</v>
      </c>
      <c r="C4" s="97">
        <v>782</v>
      </c>
      <c r="D4" s="97">
        <v>790</v>
      </c>
      <c r="E4" s="97">
        <v>1118</v>
      </c>
      <c r="F4" s="97">
        <v>1920</v>
      </c>
      <c r="G4" s="97">
        <v>1877</v>
      </c>
      <c r="H4" s="97">
        <v>1748</v>
      </c>
      <c r="I4" s="97">
        <v>1761</v>
      </c>
      <c r="J4" s="97">
        <v>1351</v>
      </c>
      <c r="K4" s="97">
        <v>1693</v>
      </c>
      <c r="L4" s="98">
        <v>342</v>
      </c>
      <c r="M4" s="99">
        <v>0.25314581791265728</v>
      </c>
      <c r="N4" s="98">
        <v>406</v>
      </c>
      <c r="O4" s="99">
        <v>0.31546231546231546</v>
      </c>
      <c r="P4" s="154">
        <v>0.15288332588287887</v>
      </c>
    </row>
    <row r="5" spans="1:16" x14ac:dyDescent="0.25">
      <c r="A5" s="96" t="s">
        <v>40</v>
      </c>
      <c r="B5" s="97">
        <v>93019</v>
      </c>
      <c r="C5" s="97">
        <v>96999</v>
      </c>
      <c r="D5" s="97">
        <v>100109</v>
      </c>
      <c r="E5" s="97">
        <v>105420</v>
      </c>
      <c r="F5" s="97">
        <v>110379</v>
      </c>
      <c r="G5" s="97">
        <v>114597</v>
      </c>
      <c r="H5" s="97">
        <v>118987</v>
      </c>
      <c r="I5" s="97">
        <v>127444</v>
      </c>
      <c r="J5" s="97">
        <v>131651</v>
      </c>
      <c r="K5" s="97">
        <v>133468</v>
      </c>
      <c r="L5" s="98">
        <v>1817</v>
      </c>
      <c r="M5" s="99">
        <v>1.3801642220719933E-2</v>
      </c>
      <c r="N5" s="98">
        <v>40449</v>
      </c>
      <c r="O5" s="99">
        <v>0.43484664423397368</v>
      </c>
      <c r="P5" s="154">
        <v>0.81224854716137684</v>
      </c>
    </row>
    <row r="6" spans="1:16" s="1" customFormat="1" x14ac:dyDescent="0.25">
      <c r="A6" s="95" t="s">
        <v>41</v>
      </c>
      <c r="B6" s="151">
        <v>94306</v>
      </c>
      <c r="C6" s="151">
        <v>97781</v>
      </c>
      <c r="D6" s="151">
        <v>100899</v>
      </c>
      <c r="E6" s="151">
        <v>106538</v>
      </c>
      <c r="F6" s="151">
        <v>112299</v>
      </c>
      <c r="G6" s="151">
        <v>116474</v>
      </c>
      <c r="H6" s="151">
        <v>120735</v>
      </c>
      <c r="I6" s="151">
        <v>129205</v>
      </c>
      <c r="J6" s="151">
        <v>133002</v>
      </c>
      <c r="K6" s="151">
        <v>135161</v>
      </c>
      <c r="L6" s="152">
        <v>2159</v>
      </c>
      <c r="M6" s="153">
        <v>1.6232838603930769E-2</v>
      </c>
      <c r="N6" s="152">
        <v>40855</v>
      </c>
      <c r="O6" s="153">
        <v>0.43321739868088988</v>
      </c>
      <c r="P6" s="155">
        <v>0.96513187304425574</v>
      </c>
    </row>
    <row r="7" spans="1:16" x14ac:dyDescent="0.25">
      <c r="A7" s="96" t="s">
        <v>42</v>
      </c>
      <c r="B7" s="100">
        <v>32070</v>
      </c>
      <c r="C7" s="100">
        <v>35071</v>
      </c>
      <c r="D7" s="100">
        <v>38399</v>
      </c>
      <c r="E7" s="100">
        <v>40845</v>
      </c>
      <c r="F7" s="100">
        <v>44831</v>
      </c>
      <c r="G7" s="100">
        <v>46802</v>
      </c>
      <c r="H7" s="100">
        <v>48807</v>
      </c>
      <c r="I7" s="100">
        <v>52038</v>
      </c>
      <c r="J7" s="100">
        <v>53687</v>
      </c>
      <c r="K7" s="100">
        <v>54867</v>
      </c>
      <c r="L7" s="98">
        <v>1180</v>
      </c>
      <c r="M7" s="99">
        <v>2.1979250097789036E-2</v>
      </c>
      <c r="N7" s="98">
        <v>22797</v>
      </c>
      <c r="O7" s="99">
        <v>0.71085126286248834</v>
      </c>
      <c r="P7" s="154">
        <v>0.52749217702279838</v>
      </c>
    </row>
    <row r="8" spans="1:16" s="93" customFormat="1" x14ac:dyDescent="0.25">
      <c r="A8" s="101" t="s">
        <v>43</v>
      </c>
      <c r="B8" s="102">
        <v>62354</v>
      </c>
      <c r="C8" s="102">
        <v>69212</v>
      </c>
      <c r="D8" s="102">
        <v>76100</v>
      </c>
      <c r="E8" s="102">
        <v>82749</v>
      </c>
      <c r="F8" s="102">
        <v>88883</v>
      </c>
      <c r="G8" s="102">
        <v>93207</v>
      </c>
      <c r="H8" s="102">
        <v>103505</v>
      </c>
      <c r="I8" s="102">
        <v>113479</v>
      </c>
      <c r="J8" s="102">
        <v>110133</v>
      </c>
      <c r="K8" s="102">
        <v>109031</v>
      </c>
      <c r="L8" s="98">
        <v>-1102</v>
      </c>
      <c r="M8" s="104">
        <v>-1.0006083553521651E-2</v>
      </c>
      <c r="N8" s="103">
        <v>46677</v>
      </c>
      <c r="O8" s="104">
        <v>0.74858068447894277</v>
      </c>
      <c r="P8" s="156">
        <v>-0.49262405006705406</v>
      </c>
    </row>
    <row r="9" spans="1:16" s="1" customFormat="1" x14ac:dyDescent="0.25">
      <c r="A9" s="95" t="s">
        <v>44</v>
      </c>
      <c r="B9" s="151">
        <v>94424</v>
      </c>
      <c r="C9" s="151">
        <v>104283</v>
      </c>
      <c r="D9" s="151">
        <v>114499</v>
      </c>
      <c r="E9" s="151">
        <v>123594</v>
      </c>
      <c r="F9" s="151">
        <v>133714</v>
      </c>
      <c r="G9" s="151">
        <v>140009</v>
      </c>
      <c r="H9" s="151">
        <v>152312</v>
      </c>
      <c r="I9" s="151">
        <v>165517</v>
      </c>
      <c r="J9" s="151">
        <v>163820</v>
      </c>
      <c r="K9" s="151">
        <v>163898</v>
      </c>
      <c r="L9" s="152">
        <v>78</v>
      </c>
      <c r="M9" s="153">
        <v>4.7613234037358076E-4</v>
      </c>
      <c r="N9" s="152">
        <v>69474</v>
      </c>
      <c r="O9" s="153">
        <v>0.73576633059391683</v>
      </c>
      <c r="P9" s="155">
        <v>3.4868126955744302E-2</v>
      </c>
    </row>
    <row r="10" spans="1:16" x14ac:dyDescent="0.25">
      <c r="A10" s="105" t="s">
        <v>45</v>
      </c>
      <c r="B10" s="106">
        <v>188730</v>
      </c>
      <c r="C10" s="106">
        <v>202064</v>
      </c>
      <c r="D10" s="106">
        <v>215398</v>
      </c>
      <c r="E10" s="106">
        <v>230132</v>
      </c>
      <c r="F10" s="106">
        <v>246013</v>
      </c>
      <c r="G10" s="106">
        <v>256483</v>
      </c>
      <c r="H10" s="106">
        <v>273047</v>
      </c>
      <c r="I10" s="106">
        <v>294722</v>
      </c>
      <c r="J10" s="106">
        <v>296822</v>
      </c>
      <c r="K10" s="106">
        <v>299059</v>
      </c>
      <c r="L10" s="98">
        <v>2237</v>
      </c>
      <c r="M10" s="99">
        <v>7.5365033589154442E-3</v>
      </c>
      <c r="N10" s="98">
        <v>110329</v>
      </c>
      <c r="O10" s="99">
        <v>0.58458644624595979</v>
      </c>
      <c r="P10" s="154">
        <v>1</v>
      </c>
    </row>
    <row r="12" spans="1:16" x14ac:dyDescent="0.25">
      <c r="B12" s="12"/>
      <c r="N12" s="17"/>
      <c r="P12" s="17"/>
    </row>
    <row r="14" spans="1:16" x14ac:dyDescent="0.25">
      <c r="A14" s="172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EA16-3655-4EB1-B9EF-820ECD71A147}">
  <sheetPr>
    <tabColor rgb="FF00B050"/>
  </sheetPr>
  <dimension ref="A1:P25"/>
  <sheetViews>
    <sheetView workbookViewId="0">
      <selection activeCell="B46" sqref="B46"/>
    </sheetView>
  </sheetViews>
  <sheetFormatPr defaultRowHeight="15" x14ac:dyDescent="0.25"/>
  <cols>
    <col min="1" max="1" width="44" customWidth="1"/>
    <col min="2" max="2" width="18.42578125" customWidth="1"/>
    <col min="3" max="3" width="12.42578125" customWidth="1"/>
    <col min="4" max="11" width="11.5703125" bestFit="1" customWidth="1"/>
    <col min="13" max="13" width="20.42578125" customWidth="1"/>
    <col min="14" max="14" width="14" customWidth="1"/>
    <col min="15" max="15" width="18.5703125" customWidth="1"/>
  </cols>
  <sheetData>
    <row r="1" spans="1:16" x14ac:dyDescent="0.25">
      <c r="A1" s="1" t="s">
        <v>146</v>
      </c>
    </row>
    <row r="3" spans="1:16" x14ac:dyDescent="0.25">
      <c r="B3" s="157" t="s">
        <v>0</v>
      </c>
      <c r="C3" s="157" t="s">
        <v>1</v>
      </c>
      <c r="D3" s="157" t="s">
        <v>102</v>
      </c>
      <c r="E3" s="157" t="s">
        <v>103</v>
      </c>
      <c r="F3" s="157" t="s">
        <v>104</v>
      </c>
      <c r="G3" s="157" t="s">
        <v>27</v>
      </c>
      <c r="H3" s="157" t="s">
        <v>108</v>
      </c>
      <c r="I3" s="157" t="s">
        <v>109</v>
      </c>
      <c r="J3" s="157" t="s">
        <v>115</v>
      </c>
      <c r="K3" s="157" t="s">
        <v>116</v>
      </c>
      <c r="L3" s="157" t="s">
        <v>112</v>
      </c>
      <c r="M3" s="1" t="s">
        <v>113</v>
      </c>
      <c r="N3" s="1" t="s">
        <v>112</v>
      </c>
      <c r="O3" s="1" t="s">
        <v>113</v>
      </c>
      <c r="P3" s="1"/>
    </row>
    <row r="4" spans="1:16" x14ac:dyDescent="0.25">
      <c r="A4" t="s">
        <v>39</v>
      </c>
      <c r="B4" s="9">
        <v>1287</v>
      </c>
      <c r="C4" s="9">
        <v>782</v>
      </c>
      <c r="D4" s="9">
        <v>790</v>
      </c>
      <c r="E4" s="9">
        <v>1118</v>
      </c>
      <c r="F4" s="9">
        <v>1920</v>
      </c>
      <c r="G4" s="9">
        <v>1877</v>
      </c>
      <c r="H4" s="9">
        <v>1748</v>
      </c>
      <c r="I4" s="9">
        <v>1761</v>
      </c>
      <c r="J4" s="9">
        <v>1351</v>
      </c>
      <c r="K4" s="9">
        <v>1693</v>
      </c>
      <c r="L4" s="12">
        <v>342</v>
      </c>
      <c r="M4" s="8">
        <v>0.25314581791265728</v>
      </c>
      <c r="N4" s="12">
        <v>406</v>
      </c>
      <c r="O4" s="8">
        <v>0.31546231546231546</v>
      </c>
    </row>
    <row r="5" spans="1:16" x14ac:dyDescent="0.25">
      <c r="A5" t="s">
        <v>40</v>
      </c>
      <c r="B5" s="9">
        <v>93019</v>
      </c>
      <c r="C5" s="9">
        <v>96999</v>
      </c>
      <c r="D5" s="9">
        <v>100109</v>
      </c>
      <c r="E5" s="9">
        <v>105420</v>
      </c>
      <c r="F5" s="9">
        <v>110379</v>
      </c>
      <c r="G5" s="9">
        <v>114597</v>
      </c>
      <c r="H5" s="9">
        <v>118987</v>
      </c>
      <c r="I5" s="9">
        <v>127444</v>
      </c>
      <c r="J5" s="9">
        <v>131651</v>
      </c>
      <c r="K5" s="9">
        <v>133468</v>
      </c>
      <c r="L5" s="12">
        <v>1817</v>
      </c>
      <c r="M5" s="8">
        <v>1.3801642220719933E-2</v>
      </c>
      <c r="N5" s="12">
        <v>40449</v>
      </c>
      <c r="O5" s="8">
        <v>0.43484664423397368</v>
      </c>
    </row>
    <row r="6" spans="1:16" x14ac:dyDescent="0.25">
      <c r="A6" s="1" t="s">
        <v>41</v>
      </c>
      <c r="B6" s="24">
        <v>94306</v>
      </c>
      <c r="C6" s="24">
        <v>97781</v>
      </c>
      <c r="D6" s="24">
        <v>100899</v>
      </c>
      <c r="E6" s="24">
        <v>106538</v>
      </c>
      <c r="F6" s="24">
        <v>112299</v>
      </c>
      <c r="G6" s="24">
        <v>116474</v>
      </c>
      <c r="H6" s="24">
        <v>120735</v>
      </c>
      <c r="I6" s="24">
        <v>129205</v>
      </c>
      <c r="J6" s="24">
        <v>133002</v>
      </c>
      <c r="K6" s="24">
        <v>135161</v>
      </c>
      <c r="L6" s="12">
        <v>2159</v>
      </c>
      <c r="M6" s="8">
        <v>1.6232838603930769E-2</v>
      </c>
      <c r="N6" s="12">
        <v>40855</v>
      </c>
      <c r="O6" s="8">
        <v>0.43321739868088988</v>
      </c>
    </row>
    <row r="7" spans="1:16" x14ac:dyDescent="0.25">
      <c r="A7" t="s">
        <v>42</v>
      </c>
      <c r="B7" s="9">
        <v>32070</v>
      </c>
      <c r="C7" s="9">
        <v>35071</v>
      </c>
      <c r="D7" s="9">
        <v>38399</v>
      </c>
      <c r="E7" s="9">
        <v>40845</v>
      </c>
      <c r="F7" s="9">
        <v>44831</v>
      </c>
      <c r="G7" s="9">
        <v>46802</v>
      </c>
      <c r="H7" s="9">
        <v>48807</v>
      </c>
      <c r="I7" s="9">
        <v>52038</v>
      </c>
      <c r="J7" s="9">
        <v>53687</v>
      </c>
      <c r="K7" s="9">
        <v>54867</v>
      </c>
      <c r="L7" s="12">
        <v>1180</v>
      </c>
      <c r="M7" s="8">
        <v>2.1979250097789036E-2</v>
      </c>
      <c r="N7" s="12">
        <v>22797</v>
      </c>
      <c r="O7" s="8">
        <v>0.71085126286248834</v>
      </c>
    </row>
    <row r="8" spans="1:16" x14ac:dyDescent="0.25">
      <c r="A8" t="s">
        <v>43</v>
      </c>
      <c r="B8" s="9">
        <v>62354</v>
      </c>
      <c r="C8" s="9">
        <v>69212</v>
      </c>
      <c r="D8" s="9">
        <v>76100</v>
      </c>
      <c r="E8" s="9">
        <v>82749</v>
      </c>
      <c r="F8" s="9">
        <v>88883</v>
      </c>
      <c r="G8" s="9">
        <v>93207</v>
      </c>
      <c r="H8" s="9">
        <v>103505</v>
      </c>
      <c r="I8" s="9">
        <v>113479</v>
      </c>
      <c r="J8" s="9">
        <v>110133</v>
      </c>
      <c r="K8" s="9">
        <v>109031</v>
      </c>
      <c r="L8" s="12">
        <v>-1102</v>
      </c>
      <c r="M8" s="8">
        <v>-1.0006083553521651E-2</v>
      </c>
      <c r="N8" s="12">
        <v>46677</v>
      </c>
      <c r="O8" s="8">
        <v>0.74858068447894277</v>
      </c>
    </row>
    <row r="9" spans="1:16" x14ac:dyDescent="0.25">
      <c r="A9" s="1" t="s">
        <v>44</v>
      </c>
      <c r="B9" s="24">
        <v>94424</v>
      </c>
      <c r="C9" s="24">
        <v>104283</v>
      </c>
      <c r="D9" s="24">
        <v>114499</v>
      </c>
      <c r="E9" s="24">
        <v>123594</v>
      </c>
      <c r="F9" s="24">
        <v>133714</v>
      </c>
      <c r="G9" s="24">
        <v>140009</v>
      </c>
      <c r="H9" s="24">
        <v>152312</v>
      </c>
      <c r="I9" s="24">
        <v>165517</v>
      </c>
      <c r="J9" s="24">
        <v>163820</v>
      </c>
      <c r="K9" s="24">
        <v>163898</v>
      </c>
      <c r="L9" s="148">
        <v>78</v>
      </c>
      <c r="M9" s="150">
        <v>4.7613234037358076E-4</v>
      </c>
      <c r="N9" s="148">
        <v>69474</v>
      </c>
      <c r="O9" s="150">
        <v>0.73576633059391683</v>
      </c>
    </row>
    <row r="10" spans="1:16" x14ac:dyDescent="0.25">
      <c r="A10" s="1" t="s">
        <v>45</v>
      </c>
      <c r="B10" s="24">
        <v>188730</v>
      </c>
      <c r="C10" s="24">
        <v>202064</v>
      </c>
      <c r="D10" s="24">
        <v>215398</v>
      </c>
      <c r="E10" s="24">
        <v>230132</v>
      </c>
      <c r="F10" s="24">
        <v>246013</v>
      </c>
      <c r="G10" s="24">
        <v>256483</v>
      </c>
      <c r="H10" s="24">
        <v>273047</v>
      </c>
      <c r="I10" s="24">
        <v>294722</v>
      </c>
      <c r="J10" s="24">
        <v>296822</v>
      </c>
      <c r="K10" s="24">
        <v>299059</v>
      </c>
      <c r="L10" s="148">
        <v>2237</v>
      </c>
      <c r="M10" s="150">
        <v>7.5365033589154442E-3</v>
      </c>
      <c r="N10" s="148">
        <v>110329</v>
      </c>
      <c r="O10" s="150">
        <v>0.58458644624595979</v>
      </c>
    </row>
    <row r="12" spans="1:16" x14ac:dyDescent="0.25">
      <c r="B12" s="157" t="s">
        <v>0</v>
      </c>
      <c r="C12" s="157" t="s">
        <v>1</v>
      </c>
      <c r="D12" s="157" t="s">
        <v>102</v>
      </c>
      <c r="E12" s="157" t="s">
        <v>103</v>
      </c>
      <c r="F12" s="157" t="s">
        <v>104</v>
      </c>
      <c r="G12" s="157" t="s">
        <v>27</v>
      </c>
      <c r="H12" s="157" t="s">
        <v>108</v>
      </c>
      <c r="I12" s="157" t="s">
        <v>109</v>
      </c>
      <c r="J12" s="157" t="s">
        <v>115</v>
      </c>
      <c r="K12" s="157" t="s">
        <v>116</v>
      </c>
    </row>
    <row r="13" spans="1:16" x14ac:dyDescent="0.25">
      <c r="A13" t="s">
        <v>39</v>
      </c>
      <c r="B13" s="8">
        <v>6.8192656175488789E-3</v>
      </c>
      <c r="C13" s="8">
        <v>3.8700609707815344E-3</v>
      </c>
      <c r="D13" s="8">
        <v>3.6676292258981049E-3</v>
      </c>
      <c r="E13" s="8">
        <v>4.8580814489075832E-3</v>
      </c>
      <c r="F13" s="8">
        <v>7.8044656176706109E-3</v>
      </c>
      <c r="G13" s="8">
        <v>7.3182238199022941E-3</v>
      </c>
      <c r="H13" s="8">
        <v>6.4018282566737595E-3</v>
      </c>
      <c r="I13" s="8">
        <v>5.975122318659618E-3</v>
      </c>
      <c r="J13" s="8">
        <v>4.5515494134531808E-3</v>
      </c>
      <c r="K13" s="8">
        <v>5.6610902865320886E-3</v>
      </c>
    </row>
    <row r="14" spans="1:16" x14ac:dyDescent="0.25">
      <c r="A14" t="s">
        <v>40</v>
      </c>
      <c r="B14" s="8">
        <v>0.49286811847612993</v>
      </c>
      <c r="C14" s="8">
        <v>0.48004097711616123</v>
      </c>
      <c r="D14" s="8">
        <v>0.46476290401953591</v>
      </c>
      <c r="E14" s="8">
        <v>0.45808492517337873</v>
      </c>
      <c r="F14" s="8">
        <v>0.44867141167336688</v>
      </c>
      <c r="G14" s="8">
        <v>0.44680154240242043</v>
      </c>
      <c r="H14" s="8">
        <v>0.43577479335059532</v>
      </c>
      <c r="I14" s="8">
        <v>0.43242106120343915</v>
      </c>
      <c r="J14" s="8">
        <v>0.4435351827020908</v>
      </c>
      <c r="K14" s="8">
        <v>0.44629320635727399</v>
      </c>
    </row>
    <row r="15" spans="1:16" x14ac:dyDescent="0.25">
      <c r="A15" s="1" t="s">
        <v>41</v>
      </c>
      <c r="B15" s="150">
        <v>0.4996873840936788</v>
      </c>
      <c r="C15" s="150">
        <v>0.48391103808694275</v>
      </c>
      <c r="D15" s="150">
        <v>0.46843053324543404</v>
      </c>
      <c r="E15" s="150">
        <v>0.46294300662228632</v>
      </c>
      <c r="F15" s="150">
        <v>0.45647587729103745</v>
      </c>
      <c r="G15" s="150">
        <v>0.45411976622232275</v>
      </c>
      <c r="H15" s="150">
        <v>0.44217662160726906</v>
      </c>
      <c r="I15" s="150">
        <v>0.4383961835220988</v>
      </c>
      <c r="J15" s="150">
        <v>0.44808673211554401</v>
      </c>
      <c r="K15" s="150">
        <v>0.4519542966438061</v>
      </c>
    </row>
    <row r="16" spans="1:16" x14ac:dyDescent="0.25">
      <c r="A16" t="s">
        <v>42</v>
      </c>
      <c r="B16" s="8">
        <v>0.16992529009696392</v>
      </c>
      <c r="C16" s="8">
        <v>0.17356382136352838</v>
      </c>
      <c r="D16" s="8">
        <v>0.17826999322184978</v>
      </c>
      <c r="E16" s="8">
        <v>0.17748509551040273</v>
      </c>
      <c r="F16" s="8">
        <v>0.18223020734676623</v>
      </c>
      <c r="G16" s="8">
        <v>0.18247603154984932</v>
      </c>
      <c r="H16" s="8">
        <v>0.17874944606606188</v>
      </c>
      <c r="I16" s="8">
        <v>0.17656639137899444</v>
      </c>
      <c r="J16" s="8">
        <v>0.18087271159145885</v>
      </c>
      <c r="K16" s="8">
        <v>0.18346547002430957</v>
      </c>
    </row>
    <row r="17" spans="1:11" x14ac:dyDescent="0.25">
      <c r="A17" t="s">
        <v>43</v>
      </c>
      <c r="B17" s="8">
        <v>0.33038732580935726</v>
      </c>
      <c r="C17" s="8">
        <v>0.34252514054952887</v>
      </c>
      <c r="D17" s="8">
        <v>0.35329947353271618</v>
      </c>
      <c r="E17" s="8">
        <v>0.35957189786731092</v>
      </c>
      <c r="F17" s="8">
        <v>0.36129391536219629</v>
      </c>
      <c r="G17" s="8">
        <v>0.36340420222782799</v>
      </c>
      <c r="H17" s="8">
        <v>0.37907393232666903</v>
      </c>
      <c r="I17" s="8">
        <v>0.38503742509890676</v>
      </c>
      <c r="J17" s="8">
        <v>0.37104055629299715</v>
      </c>
      <c r="K17" s="8">
        <v>0.36458023333188433</v>
      </c>
    </row>
    <row r="18" spans="1:11" x14ac:dyDescent="0.25">
      <c r="A18" s="1" t="s">
        <v>44</v>
      </c>
      <c r="B18" s="150">
        <v>0.50031261590632115</v>
      </c>
      <c r="C18" s="150">
        <v>0.5160889619130572</v>
      </c>
      <c r="D18" s="150">
        <v>0.53156946675456596</v>
      </c>
      <c r="E18" s="150">
        <v>0.53705699337771362</v>
      </c>
      <c r="F18" s="150">
        <v>0.54352412270896255</v>
      </c>
      <c r="G18" s="150">
        <v>0.54588023377767725</v>
      </c>
      <c r="H18" s="150">
        <v>0.55782337839273088</v>
      </c>
      <c r="I18" s="150">
        <v>0.56160381647790125</v>
      </c>
      <c r="J18" s="150">
        <v>0.55191326788445605</v>
      </c>
      <c r="K18" s="150">
        <v>0.54804570335619396</v>
      </c>
    </row>
    <row r="19" spans="1:11" x14ac:dyDescent="0.25">
      <c r="A19" s="1" t="s">
        <v>45</v>
      </c>
      <c r="B19" s="149">
        <v>1</v>
      </c>
      <c r="C19" s="149">
        <v>1</v>
      </c>
      <c r="D19" s="149">
        <v>1</v>
      </c>
      <c r="E19" s="149">
        <v>1</v>
      </c>
      <c r="F19" s="149">
        <v>1</v>
      </c>
      <c r="G19" s="149">
        <v>1</v>
      </c>
      <c r="H19" s="149">
        <v>1</v>
      </c>
      <c r="I19" s="149">
        <v>1</v>
      </c>
      <c r="J19" s="149">
        <v>1</v>
      </c>
      <c r="K19" s="149">
        <v>1</v>
      </c>
    </row>
    <row r="21" spans="1:11" ht="15.75" customHeight="1" x14ac:dyDescent="0.25"/>
    <row r="24" spans="1:11" x14ac:dyDescent="0.25">
      <c r="K24" s="8">
        <f>K4/K10</f>
        <v>5.6610902865320886E-3</v>
      </c>
    </row>
    <row r="25" spans="1:11" x14ac:dyDescent="0.25">
      <c r="K25" s="1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H28"/>
  <sheetViews>
    <sheetView topLeftCell="A14" workbookViewId="0">
      <selection activeCell="A32" sqref="A32:XFD72"/>
    </sheetView>
  </sheetViews>
  <sheetFormatPr defaultRowHeight="15" x14ac:dyDescent="0.25"/>
  <cols>
    <col min="1" max="1" width="42.28515625" customWidth="1"/>
    <col min="2" max="2" width="11.5703125" customWidth="1"/>
    <col min="3" max="3" width="11.42578125" customWidth="1"/>
    <col min="4" max="4" width="14.140625" customWidth="1"/>
    <col min="5" max="5" width="14.28515625" customWidth="1"/>
    <col min="6" max="6" width="16" customWidth="1"/>
    <col min="7" max="7" width="19.28515625" customWidth="1"/>
    <col min="8" max="8" width="21.28515625" customWidth="1"/>
  </cols>
  <sheetData>
    <row r="1" spans="1:7" x14ac:dyDescent="0.25">
      <c r="A1" s="1" t="s">
        <v>156</v>
      </c>
    </row>
    <row r="2" spans="1:7" ht="43.5" customHeight="1" x14ac:dyDescent="0.25">
      <c r="A2" s="40" t="s">
        <v>61</v>
      </c>
      <c r="B2" s="58" t="s">
        <v>114</v>
      </c>
      <c r="C2" s="58" t="s">
        <v>149</v>
      </c>
      <c r="D2" s="58" t="s">
        <v>150</v>
      </c>
      <c r="E2" s="58" t="s">
        <v>151</v>
      </c>
      <c r="F2" s="58" t="s">
        <v>152</v>
      </c>
      <c r="G2" s="58" t="s">
        <v>153</v>
      </c>
    </row>
    <row r="3" spans="1:7" x14ac:dyDescent="0.25">
      <c r="A3" s="20" t="s">
        <v>41</v>
      </c>
      <c r="B3" s="87">
        <v>133002</v>
      </c>
      <c r="C3" s="87">
        <v>135161</v>
      </c>
      <c r="D3" s="87">
        <v>7551</v>
      </c>
      <c r="E3" s="87">
        <v>-5392</v>
      </c>
      <c r="F3" s="87">
        <v>2159</v>
      </c>
      <c r="G3" s="21">
        <v>1.6232838603930769E-2</v>
      </c>
    </row>
    <row r="4" spans="1:7" x14ac:dyDescent="0.25">
      <c r="A4" s="26" t="s">
        <v>89</v>
      </c>
      <c r="B4" s="94">
        <v>212</v>
      </c>
      <c r="C4" s="94">
        <v>535</v>
      </c>
      <c r="D4" s="94">
        <v>323</v>
      </c>
      <c r="E4" s="94">
        <v>0</v>
      </c>
      <c r="F4" s="94">
        <v>323</v>
      </c>
      <c r="G4" s="129">
        <v>1.5235849056603774</v>
      </c>
    </row>
    <row r="5" spans="1:7" x14ac:dyDescent="0.25">
      <c r="A5" s="36" t="s">
        <v>14</v>
      </c>
      <c r="B5" s="94">
        <v>2632</v>
      </c>
      <c r="C5" s="94">
        <v>2651</v>
      </c>
      <c r="D5" s="94">
        <v>62</v>
      </c>
      <c r="E5" s="94">
        <v>-43</v>
      </c>
      <c r="F5" s="94">
        <v>19</v>
      </c>
      <c r="G5" s="129">
        <v>7.2188449848024317E-3</v>
      </c>
    </row>
    <row r="6" spans="1:7" x14ac:dyDescent="0.25">
      <c r="A6" s="36" t="s">
        <v>11</v>
      </c>
      <c r="B6" s="94">
        <v>35996</v>
      </c>
      <c r="C6" s="94">
        <v>37303</v>
      </c>
      <c r="D6" s="94">
        <v>2671</v>
      </c>
      <c r="E6" s="94">
        <v>-1364</v>
      </c>
      <c r="F6" s="94">
        <v>1307</v>
      </c>
      <c r="G6" s="129">
        <v>3.6309589954439385E-2</v>
      </c>
    </row>
    <row r="7" spans="1:7" x14ac:dyDescent="0.25">
      <c r="A7" s="26" t="s">
        <v>82</v>
      </c>
      <c r="B7" s="94">
        <v>22233</v>
      </c>
      <c r="C7" s="94">
        <v>21190</v>
      </c>
      <c r="D7" s="94">
        <v>792</v>
      </c>
      <c r="E7" s="94">
        <v>-1835</v>
      </c>
      <c r="F7" s="94">
        <v>-1043</v>
      </c>
      <c r="G7" s="129">
        <v>-4.691224755993343E-2</v>
      </c>
    </row>
    <row r="8" spans="1:7" x14ac:dyDescent="0.25">
      <c r="A8" s="36" t="s">
        <v>94</v>
      </c>
      <c r="B8" s="94">
        <v>1139</v>
      </c>
      <c r="C8" s="94">
        <v>1158</v>
      </c>
      <c r="D8" s="94">
        <v>84</v>
      </c>
      <c r="E8" s="94">
        <v>-65</v>
      </c>
      <c r="F8" s="94">
        <v>19</v>
      </c>
      <c r="G8" s="129">
        <v>1.6681299385425813E-2</v>
      </c>
    </row>
    <row r="9" spans="1:7" x14ac:dyDescent="0.25">
      <c r="A9" s="36" t="s">
        <v>72</v>
      </c>
      <c r="B9" s="94">
        <v>11222</v>
      </c>
      <c r="C9" s="94">
        <v>11613</v>
      </c>
      <c r="D9" s="94">
        <v>518</v>
      </c>
      <c r="E9" s="94">
        <v>-127</v>
      </c>
      <c r="F9" s="94">
        <v>391</v>
      </c>
      <c r="G9" s="129">
        <v>3.4842274104437715E-2</v>
      </c>
    </row>
    <row r="10" spans="1:7" x14ac:dyDescent="0.25">
      <c r="A10" s="36" t="s">
        <v>86</v>
      </c>
      <c r="B10" s="94">
        <v>2830</v>
      </c>
      <c r="C10" s="94">
        <v>3193</v>
      </c>
      <c r="D10" s="94">
        <v>369</v>
      </c>
      <c r="E10" s="94">
        <v>-6</v>
      </c>
      <c r="F10" s="94">
        <v>363</v>
      </c>
      <c r="G10" s="129">
        <v>0.12826855123674913</v>
      </c>
    </row>
    <row r="11" spans="1:7" x14ac:dyDescent="0.25">
      <c r="A11" s="36" t="s">
        <v>13</v>
      </c>
      <c r="B11" s="94">
        <v>4858</v>
      </c>
      <c r="C11" s="94">
        <v>4900</v>
      </c>
      <c r="D11" s="94">
        <v>306</v>
      </c>
      <c r="E11" s="94">
        <v>-264</v>
      </c>
      <c r="F11" s="94">
        <v>42</v>
      </c>
      <c r="G11" s="129">
        <v>8.6455331412103754E-3</v>
      </c>
    </row>
    <row r="12" spans="1:7" x14ac:dyDescent="0.25">
      <c r="A12" s="36" t="s">
        <v>81</v>
      </c>
      <c r="B12" s="94">
        <v>39478</v>
      </c>
      <c r="C12" s="94">
        <v>40318</v>
      </c>
      <c r="D12" s="94">
        <v>1944</v>
      </c>
      <c r="E12" s="94">
        <v>-1104</v>
      </c>
      <c r="F12" s="94">
        <v>840</v>
      </c>
      <c r="G12" s="129">
        <v>2.1277673641015248E-2</v>
      </c>
    </row>
    <row r="13" spans="1:7" x14ac:dyDescent="0.25">
      <c r="A13" s="36" t="s">
        <v>17</v>
      </c>
      <c r="B13" s="94">
        <v>1675</v>
      </c>
      <c r="C13" s="94">
        <v>1686</v>
      </c>
      <c r="D13" s="94">
        <v>65</v>
      </c>
      <c r="E13" s="94">
        <v>-54</v>
      </c>
      <c r="F13" s="94">
        <v>11</v>
      </c>
      <c r="G13" s="129">
        <v>6.5671641791044772E-3</v>
      </c>
    </row>
    <row r="14" spans="1:7" x14ac:dyDescent="0.25">
      <c r="A14" s="26" t="s">
        <v>80</v>
      </c>
      <c r="B14" s="94">
        <v>1345</v>
      </c>
      <c r="C14" s="94">
        <v>1324</v>
      </c>
      <c r="D14" s="94">
        <v>37</v>
      </c>
      <c r="E14" s="94">
        <v>-58</v>
      </c>
      <c r="F14" s="94">
        <v>-21</v>
      </c>
      <c r="G14" s="129">
        <v>-1.5613382899628252E-2</v>
      </c>
    </row>
    <row r="15" spans="1:7" x14ac:dyDescent="0.25">
      <c r="A15" s="36" t="s">
        <v>20</v>
      </c>
      <c r="B15" s="94">
        <v>705</v>
      </c>
      <c r="C15" s="94">
        <v>679</v>
      </c>
      <c r="D15" s="94">
        <v>11</v>
      </c>
      <c r="E15" s="94">
        <v>-37</v>
      </c>
      <c r="F15" s="94">
        <v>-26</v>
      </c>
      <c r="G15" s="129">
        <v>-3.6879432624113473E-2</v>
      </c>
    </row>
    <row r="16" spans="1:7" x14ac:dyDescent="0.25">
      <c r="A16" s="36" t="s">
        <v>10</v>
      </c>
      <c r="B16" s="94">
        <v>5531</v>
      </c>
      <c r="C16" s="94">
        <v>5621</v>
      </c>
      <c r="D16" s="94">
        <v>276</v>
      </c>
      <c r="E16" s="94">
        <v>-186</v>
      </c>
      <c r="F16" s="94">
        <v>90</v>
      </c>
      <c r="G16" s="129">
        <v>1.6271921894774905E-2</v>
      </c>
    </row>
    <row r="17" spans="1:8" x14ac:dyDescent="0.25">
      <c r="A17" s="36" t="s">
        <v>83</v>
      </c>
      <c r="B17" s="94">
        <v>181</v>
      </c>
      <c r="C17" s="94">
        <v>77</v>
      </c>
      <c r="D17" s="94">
        <v>6</v>
      </c>
      <c r="E17" s="94">
        <v>-110</v>
      </c>
      <c r="F17" s="94">
        <v>-104</v>
      </c>
      <c r="G17" s="129">
        <v>-0.574585635359116</v>
      </c>
    </row>
    <row r="18" spans="1:8" x14ac:dyDescent="0.25">
      <c r="A18" s="36" t="s">
        <v>9</v>
      </c>
      <c r="B18" s="94">
        <v>2659</v>
      </c>
      <c r="C18" s="94">
        <v>2598</v>
      </c>
      <c r="D18" s="94">
        <v>73</v>
      </c>
      <c r="E18" s="94">
        <v>-134</v>
      </c>
      <c r="F18" s="94">
        <v>-61</v>
      </c>
      <c r="G18" s="129">
        <v>-2.2940955246333206E-2</v>
      </c>
    </row>
    <row r="19" spans="1:8" x14ac:dyDescent="0.25">
      <c r="A19" s="36" t="s">
        <v>26</v>
      </c>
      <c r="B19" s="94">
        <v>306</v>
      </c>
      <c r="C19" s="94">
        <v>315</v>
      </c>
      <c r="D19" s="94">
        <v>14</v>
      </c>
      <c r="E19" s="94">
        <v>-5</v>
      </c>
      <c r="F19" s="94">
        <v>9</v>
      </c>
      <c r="G19" s="129">
        <v>2.9411764705882353E-2</v>
      </c>
    </row>
    <row r="20" spans="1:8" x14ac:dyDescent="0.25">
      <c r="A20" s="27" t="s">
        <v>93</v>
      </c>
      <c r="B20" s="87">
        <v>163820</v>
      </c>
      <c r="C20" s="87">
        <v>163898</v>
      </c>
      <c r="D20" s="87">
        <v>10248</v>
      </c>
      <c r="E20" s="87">
        <v>-10170</v>
      </c>
      <c r="F20" s="87">
        <v>78</v>
      </c>
      <c r="G20" s="21">
        <v>4.7613234037358076E-4</v>
      </c>
    </row>
    <row r="21" spans="1:8" x14ac:dyDescent="0.25">
      <c r="A21" s="57" t="s">
        <v>24</v>
      </c>
      <c r="B21" s="94">
        <v>16311</v>
      </c>
      <c r="C21" s="94">
        <v>17190</v>
      </c>
      <c r="D21" s="94">
        <v>1959</v>
      </c>
      <c r="E21" s="94">
        <v>-1080</v>
      </c>
      <c r="F21" s="94">
        <v>879</v>
      </c>
      <c r="G21" s="129">
        <v>5.3890012874747102E-2</v>
      </c>
    </row>
    <row r="22" spans="1:8" x14ac:dyDescent="0.25">
      <c r="A22" s="57" t="s">
        <v>22</v>
      </c>
      <c r="B22" s="94">
        <v>32575</v>
      </c>
      <c r="C22" s="94">
        <v>33280</v>
      </c>
      <c r="D22" s="94">
        <v>2234</v>
      </c>
      <c r="E22" s="94">
        <v>-1529</v>
      </c>
      <c r="F22" s="94">
        <v>705</v>
      </c>
      <c r="G22" s="129">
        <v>2.1642363775901764E-2</v>
      </c>
    </row>
    <row r="23" spans="1:8" x14ac:dyDescent="0.25">
      <c r="A23" s="57" t="s">
        <v>87</v>
      </c>
      <c r="B23" s="94">
        <v>20524</v>
      </c>
      <c r="C23" s="94">
        <v>19197</v>
      </c>
      <c r="D23" s="94">
        <v>341</v>
      </c>
      <c r="E23" s="94">
        <v>-1668</v>
      </c>
      <c r="F23" s="94">
        <v>-1327</v>
      </c>
      <c r="G23" s="129">
        <v>-6.4656012473202101E-2</v>
      </c>
    </row>
    <row r="24" spans="1:8" x14ac:dyDescent="0.25">
      <c r="A24" s="57" t="s">
        <v>85</v>
      </c>
      <c r="B24" s="94">
        <v>15278</v>
      </c>
      <c r="C24" s="94">
        <v>15972</v>
      </c>
      <c r="D24" s="94">
        <v>1202</v>
      </c>
      <c r="E24" s="94">
        <v>-508</v>
      </c>
      <c r="F24" s="94">
        <v>694</v>
      </c>
      <c r="G24" s="129">
        <v>4.5424793821180781E-2</v>
      </c>
    </row>
    <row r="25" spans="1:8" x14ac:dyDescent="0.25">
      <c r="A25" s="57" t="s">
        <v>84</v>
      </c>
      <c r="B25" s="94">
        <v>40372</v>
      </c>
      <c r="C25" s="94">
        <v>39856</v>
      </c>
      <c r="D25" s="94">
        <v>2490</v>
      </c>
      <c r="E25" s="94">
        <v>-3006</v>
      </c>
      <c r="F25" s="94">
        <v>-516</v>
      </c>
      <c r="G25" s="129">
        <v>-1.278113544040424E-2</v>
      </c>
    </row>
    <row r="26" spans="1:8" x14ac:dyDescent="0.25">
      <c r="A26" s="57" t="s">
        <v>111</v>
      </c>
      <c r="B26" s="94">
        <v>33959</v>
      </c>
      <c r="C26" s="94">
        <v>34006</v>
      </c>
      <c r="D26" s="94">
        <v>1705</v>
      </c>
      <c r="E26" s="94">
        <v>-1658</v>
      </c>
      <c r="F26" s="94">
        <v>47</v>
      </c>
      <c r="G26" s="129">
        <v>1.3840219087723432E-3</v>
      </c>
    </row>
    <row r="27" spans="1:8" x14ac:dyDescent="0.25">
      <c r="A27" s="57" t="s">
        <v>19</v>
      </c>
      <c r="B27" s="94">
        <v>4801</v>
      </c>
      <c r="C27" s="94">
        <v>4397</v>
      </c>
      <c r="D27" s="94">
        <v>317</v>
      </c>
      <c r="E27" s="94">
        <v>-721</v>
      </c>
      <c r="F27" s="94">
        <v>-404</v>
      </c>
      <c r="G27" s="129">
        <v>-8.4149135596750677E-2</v>
      </c>
    </row>
    <row r="28" spans="1:8" x14ac:dyDescent="0.25">
      <c r="A28" s="27" t="s">
        <v>62</v>
      </c>
      <c r="B28" s="87">
        <v>296822</v>
      </c>
      <c r="C28" s="87">
        <v>299059</v>
      </c>
      <c r="D28" s="87">
        <v>17799</v>
      </c>
      <c r="E28" s="87">
        <v>-15562</v>
      </c>
      <c r="F28" s="87">
        <v>2237</v>
      </c>
      <c r="G28" s="21">
        <v>7.5365033589154442E-3</v>
      </c>
      <c r="H28" s="7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1887-F4F0-4215-8DE2-111C2603DA6D}">
  <sheetPr>
    <tabColor rgb="FF00B050"/>
  </sheetPr>
  <dimension ref="A4:M36"/>
  <sheetViews>
    <sheetView topLeftCell="A2" workbookViewId="0">
      <selection activeCell="A32" sqref="A3:XFD32"/>
    </sheetView>
  </sheetViews>
  <sheetFormatPr defaultRowHeight="15" x14ac:dyDescent="0.25"/>
  <cols>
    <col min="1" max="1" width="32.28515625" customWidth="1"/>
    <col min="2" max="11" width="9.140625" customWidth="1"/>
    <col min="12" max="12" width="12" customWidth="1"/>
    <col min="13" max="13" width="12.140625" customWidth="1"/>
  </cols>
  <sheetData>
    <row r="4" spans="1:13" x14ac:dyDescent="0.25">
      <c r="A4" s="1" t="s">
        <v>157</v>
      </c>
      <c r="B4" t="s">
        <v>95</v>
      </c>
    </row>
    <row r="5" spans="1:13" x14ac:dyDescent="0.25">
      <c r="B5" t="s">
        <v>95</v>
      </c>
    </row>
    <row r="6" spans="1:13" ht="30" x14ac:dyDescent="0.25">
      <c r="A6" s="31" t="s">
        <v>64</v>
      </c>
      <c r="B6" s="142" t="s">
        <v>0</v>
      </c>
      <c r="C6" s="142" t="s">
        <v>1</v>
      </c>
      <c r="D6" s="142" t="s">
        <v>102</v>
      </c>
      <c r="E6" s="142" t="s">
        <v>103</v>
      </c>
      <c r="F6" s="142" t="s">
        <v>104</v>
      </c>
      <c r="G6" s="142" t="s">
        <v>27</v>
      </c>
      <c r="H6" s="142" t="s">
        <v>108</v>
      </c>
      <c r="I6" s="142" t="s">
        <v>109</v>
      </c>
      <c r="J6" s="142" t="s">
        <v>115</v>
      </c>
      <c r="K6" s="142" t="s">
        <v>116</v>
      </c>
      <c r="L6" s="142" t="s">
        <v>165</v>
      </c>
      <c r="M6" s="142" t="s">
        <v>166</v>
      </c>
    </row>
    <row r="7" spans="1:13" x14ac:dyDescent="0.25">
      <c r="A7" s="130" t="s">
        <v>63</v>
      </c>
      <c r="B7" s="134">
        <v>208116</v>
      </c>
      <c r="C7" s="134">
        <v>215241</v>
      </c>
      <c r="D7" s="134">
        <v>225277</v>
      </c>
      <c r="E7" s="134">
        <v>237435</v>
      </c>
      <c r="F7" s="134">
        <v>246091</v>
      </c>
      <c r="G7" s="134">
        <v>252075</v>
      </c>
      <c r="H7" s="134">
        <v>262725</v>
      </c>
      <c r="I7" s="134">
        <v>278907</v>
      </c>
      <c r="J7" s="134">
        <v>282932</v>
      </c>
      <c r="K7" s="134">
        <v>287316</v>
      </c>
      <c r="L7" s="181">
        <v>1.5494889231334737E-2</v>
      </c>
      <c r="M7" s="181">
        <v>0.38055699705933227</v>
      </c>
    </row>
    <row r="8" spans="1:13" x14ac:dyDescent="0.25">
      <c r="A8" s="26" t="s">
        <v>14</v>
      </c>
      <c r="B8" s="28">
        <v>12065</v>
      </c>
      <c r="C8" s="28">
        <v>12656</v>
      </c>
      <c r="D8" s="28">
        <v>13156</v>
      </c>
      <c r="E8" s="28">
        <v>13912</v>
      </c>
      <c r="F8" s="28">
        <v>14904</v>
      </c>
      <c r="G8" s="28">
        <v>15222</v>
      </c>
      <c r="H8" s="28">
        <v>15860</v>
      </c>
      <c r="I8" s="28">
        <v>16611</v>
      </c>
      <c r="J8" s="28">
        <v>16463</v>
      </c>
      <c r="K8" s="28">
        <v>16435</v>
      </c>
      <c r="L8" s="182">
        <v>-1.7007835752900443E-3</v>
      </c>
      <c r="M8" s="182">
        <v>0.36220472440944884</v>
      </c>
    </row>
    <row r="9" spans="1:13" x14ac:dyDescent="0.25">
      <c r="A9" s="26" t="s">
        <v>11</v>
      </c>
      <c r="B9" s="28">
        <v>27392</v>
      </c>
      <c r="C9" s="28">
        <v>29196</v>
      </c>
      <c r="D9" s="28">
        <v>30512</v>
      </c>
      <c r="E9" s="28">
        <v>32600</v>
      </c>
      <c r="F9" s="28">
        <v>35162</v>
      </c>
      <c r="G9" s="28">
        <v>38119</v>
      </c>
      <c r="H9" s="28">
        <v>40409</v>
      </c>
      <c r="I9" s="28">
        <v>41897</v>
      </c>
      <c r="J9" s="28">
        <v>43737</v>
      </c>
      <c r="K9" s="28">
        <v>45219</v>
      </c>
      <c r="L9" s="182">
        <v>3.388435420810755E-2</v>
      </c>
      <c r="M9" s="182">
        <v>0.65081045560747663</v>
      </c>
    </row>
    <row r="10" spans="1:13" x14ac:dyDescent="0.25">
      <c r="A10" s="26" t="s">
        <v>82</v>
      </c>
      <c r="B10" s="28">
        <v>23957</v>
      </c>
      <c r="C10" s="28">
        <v>23791</v>
      </c>
      <c r="D10" s="28">
        <v>23545</v>
      </c>
      <c r="E10" s="28">
        <v>23521</v>
      </c>
      <c r="F10" s="28">
        <v>23633</v>
      </c>
      <c r="G10" s="28">
        <v>24961</v>
      </c>
      <c r="H10" s="28">
        <v>24452</v>
      </c>
      <c r="I10" s="28">
        <v>26852</v>
      </c>
      <c r="J10" s="28">
        <v>26848</v>
      </c>
      <c r="K10" s="28">
        <v>25877</v>
      </c>
      <c r="L10" s="182">
        <v>-3.6166567342073901E-2</v>
      </c>
      <c r="M10" s="182">
        <v>8.0143590599824691E-2</v>
      </c>
    </row>
    <row r="11" spans="1:13" x14ac:dyDescent="0.25">
      <c r="A11" s="26" t="s">
        <v>86</v>
      </c>
      <c r="B11" s="28">
        <v>5803</v>
      </c>
      <c r="C11" s="28">
        <v>6034</v>
      </c>
      <c r="D11" s="28">
        <v>6353</v>
      </c>
      <c r="E11" s="28">
        <v>6474</v>
      </c>
      <c r="F11" s="28">
        <v>6903</v>
      </c>
      <c r="G11" s="28">
        <v>7054</v>
      </c>
      <c r="H11" s="28">
        <v>6495</v>
      </c>
      <c r="I11" s="28">
        <v>8106</v>
      </c>
      <c r="J11" s="28">
        <v>7930</v>
      </c>
      <c r="K11" s="28">
        <v>8272</v>
      </c>
      <c r="L11" s="182">
        <v>4.3127364438839848E-2</v>
      </c>
      <c r="M11" s="182">
        <v>0.42546958469757024</v>
      </c>
    </row>
    <row r="12" spans="1:13" x14ac:dyDescent="0.25">
      <c r="A12" s="26" t="s">
        <v>94</v>
      </c>
      <c r="B12" s="28">
        <v>12804</v>
      </c>
      <c r="C12" s="28">
        <v>13485</v>
      </c>
      <c r="D12" s="28">
        <v>15121</v>
      </c>
      <c r="E12" s="28">
        <v>17418</v>
      </c>
      <c r="F12" s="28">
        <v>18081</v>
      </c>
      <c r="G12" s="28">
        <v>20549</v>
      </c>
      <c r="H12" s="28">
        <v>22977</v>
      </c>
      <c r="I12" s="28">
        <v>27305</v>
      </c>
      <c r="J12" s="28">
        <v>27032</v>
      </c>
      <c r="K12" s="28">
        <v>28435</v>
      </c>
      <c r="L12" s="182">
        <v>5.1901450133175493E-2</v>
      </c>
      <c r="M12" s="182">
        <v>1.220790378006873</v>
      </c>
    </row>
    <row r="13" spans="1:13" x14ac:dyDescent="0.25">
      <c r="A13" s="26" t="s">
        <v>72</v>
      </c>
      <c r="B13" s="28">
        <v>48831</v>
      </c>
      <c r="C13" s="28">
        <v>49445</v>
      </c>
      <c r="D13" s="28">
        <v>51422</v>
      </c>
      <c r="E13" s="28">
        <v>53365</v>
      </c>
      <c r="F13" s="28">
        <v>54577</v>
      </c>
      <c r="G13" s="28">
        <v>54538</v>
      </c>
      <c r="H13" s="28">
        <v>55619</v>
      </c>
      <c r="I13" s="28">
        <v>57234</v>
      </c>
      <c r="J13" s="28">
        <v>58808</v>
      </c>
      <c r="K13" s="28">
        <v>60158</v>
      </c>
      <c r="L13" s="182">
        <v>2.2956060399945584E-2</v>
      </c>
      <c r="M13" s="182">
        <v>0.23196330200077819</v>
      </c>
    </row>
    <row r="14" spans="1:13" x14ac:dyDescent="0.25">
      <c r="A14" s="26" t="s">
        <v>20</v>
      </c>
      <c r="B14" s="28">
        <v>5261</v>
      </c>
      <c r="C14" s="28">
        <v>4881</v>
      </c>
      <c r="D14" s="28">
        <v>5106</v>
      </c>
      <c r="E14" s="28">
        <v>5075</v>
      </c>
      <c r="F14" s="28">
        <v>4641</v>
      </c>
      <c r="G14" s="28">
        <v>4491</v>
      </c>
      <c r="H14" s="28">
        <v>4570</v>
      </c>
      <c r="I14" s="28">
        <v>4445</v>
      </c>
      <c r="J14" s="28">
        <v>5038</v>
      </c>
      <c r="K14" s="28">
        <v>4978</v>
      </c>
      <c r="L14" s="182">
        <v>-1.1909487892020643E-2</v>
      </c>
      <c r="M14" s="182">
        <v>-5.3792054742444403E-2</v>
      </c>
    </row>
    <row r="15" spans="1:13" x14ac:dyDescent="0.25">
      <c r="A15" s="26" t="s">
        <v>10</v>
      </c>
      <c r="B15" s="28">
        <v>7438</v>
      </c>
      <c r="C15" s="28">
        <v>7896</v>
      </c>
      <c r="D15" s="28">
        <v>8418</v>
      </c>
      <c r="E15" s="28">
        <v>9080</v>
      </c>
      <c r="F15" s="28">
        <v>8918</v>
      </c>
      <c r="G15" s="28">
        <v>9066</v>
      </c>
      <c r="H15" s="28">
        <v>9630</v>
      </c>
      <c r="I15" s="28">
        <v>10107</v>
      </c>
      <c r="J15" s="28">
        <v>10072</v>
      </c>
      <c r="K15" s="28">
        <v>10180</v>
      </c>
      <c r="L15" s="182">
        <v>1.0722795869737888E-2</v>
      </c>
      <c r="M15" s="182">
        <v>0.36864748588330198</v>
      </c>
    </row>
    <row r="16" spans="1:13" x14ac:dyDescent="0.25">
      <c r="A16" s="26" t="s">
        <v>83</v>
      </c>
      <c r="B16" s="28">
        <v>2849</v>
      </c>
      <c r="C16" s="28">
        <v>2873</v>
      </c>
      <c r="D16" s="28">
        <v>2979</v>
      </c>
      <c r="E16" s="28">
        <v>2990</v>
      </c>
      <c r="F16" s="28">
        <v>3071</v>
      </c>
      <c r="G16" s="28">
        <v>2887</v>
      </c>
      <c r="H16" s="28">
        <v>2973</v>
      </c>
      <c r="I16" s="28">
        <v>2866</v>
      </c>
      <c r="J16" s="28">
        <v>2824</v>
      </c>
      <c r="K16" s="28">
        <v>2689</v>
      </c>
      <c r="L16" s="182">
        <v>-4.780453257790368E-2</v>
      </c>
      <c r="M16" s="182">
        <v>-5.6160056160056163E-2</v>
      </c>
    </row>
    <row r="17" spans="1:13" x14ac:dyDescent="0.25">
      <c r="A17" s="26" t="s">
        <v>9</v>
      </c>
      <c r="B17" s="28">
        <v>4145</v>
      </c>
      <c r="C17" s="28">
        <v>4292</v>
      </c>
      <c r="D17" s="28">
        <v>4429</v>
      </c>
      <c r="E17" s="28">
        <v>4786</v>
      </c>
      <c r="F17" s="28">
        <v>4830</v>
      </c>
      <c r="G17" s="28">
        <v>4543</v>
      </c>
      <c r="H17" s="28">
        <v>4236</v>
      </c>
      <c r="I17" s="28">
        <v>4476</v>
      </c>
      <c r="J17" s="28">
        <v>4623</v>
      </c>
      <c r="K17" s="28">
        <v>4460</v>
      </c>
      <c r="L17" s="182">
        <v>-3.5258490157906122E-2</v>
      </c>
      <c r="M17" s="182">
        <v>7.5995174909529548E-2</v>
      </c>
    </row>
    <row r="18" spans="1:13" x14ac:dyDescent="0.25">
      <c r="A18" s="26" t="s">
        <v>26</v>
      </c>
      <c r="B18" s="28">
        <v>4508</v>
      </c>
      <c r="C18" s="28">
        <v>4771</v>
      </c>
      <c r="D18" s="28">
        <v>4994</v>
      </c>
      <c r="E18" s="28">
        <v>5298</v>
      </c>
      <c r="F18" s="28">
        <v>5370</v>
      </c>
      <c r="G18" s="28">
        <v>5443</v>
      </c>
      <c r="H18" s="28">
        <v>5488</v>
      </c>
      <c r="I18" s="28">
        <v>5548</v>
      </c>
      <c r="J18" s="28">
        <v>5403</v>
      </c>
      <c r="K18" s="28">
        <v>5642</v>
      </c>
      <c r="L18" s="182">
        <v>4.4234684434573388E-2</v>
      </c>
      <c r="M18" s="182">
        <v>0.25155279503105588</v>
      </c>
    </row>
    <row r="19" spans="1:13" x14ac:dyDescent="0.25">
      <c r="A19" s="26" t="s">
        <v>13</v>
      </c>
      <c r="B19" s="28">
        <v>12361</v>
      </c>
      <c r="C19" s="28">
        <v>12370</v>
      </c>
      <c r="D19" s="28">
        <v>12639</v>
      </c>
      <c r="E19" s="28">
        <v>13247</v>
      </c>
      <c r="F19" s="28">
        <v>13541</v>
      </c>
      <c r="G19" s="28">
        <v>12696</v>
      </c>
      <c r="H19" s="28">
        <v>13653</v>
      </c>
      <c r="I19" s="28">
        <v>13920</v>
      </c>
      <c r="J19" s="28">
        <v>13878</v>
      </c>
      <c r="K19" s="28">
        <v>13879</v>
      </c>
      <c r="L19" s="182">
        <v>7.2056492289955331E-5</v>
      </c>
      <c r="M19" s="182">
        <v>0.12280559825256857</v>
      </c>
    </row>
    <row r="20" spans="1:13" x14ac:dyDescent="0.25">
      <c r="A20" s="26" t="s">
        <v>81</v>
      </c>
      <c r="B20" s="28">
        <v>28159</v>
      </c>
      <c r="C20" s="28">
        <v>30306</v>
      </c>
      <c r="D20" s="28">
        <v>32354</v>
      </c>
      <c r="E20" s="28">
        <v>34747</v>
      </c>
      <c r="F20" s="28">
        <v>37011</v>
      </c>
      <c r="G20" s="28">
        <v>37040</v>
      </c>
      <c r="H20" s="28">
        <v>39927</v>
      </c>
      <c r="I20" s="28">
        <v>43426</v>
      </c>
      <c r="J20" s="28">
        <v>44265</v>
      </c>
      <c r="K20" s="28">
        <v>44832</v>
      </c>
      <c r="L20" s="182">
        <v>1.2809217214503558E-2</v>
      </c>
      <c r="M20" s="182">
        <v>0.59210199225824778</v>
      </c>
    </row>
    <row r="21" spans="1:13" x14ac:dyDescent="0.25">
      <c r="A21" s="26" t="s">
        <v>17</v>
      </c>
      <c r="B21" s="28">
        <v>6299</v>
      </c>
      <c r="C21" s="28">
        <v>6459</v>
      </c>
      <c r="D21" s="28">
        <v>6897</v>
      </c>
      <c r="E21" s="28">
        <v>7402</v>
      </c>
      <c r="F21" s="28">
        <v>7888</v>
      </c>
      <c r="G21" s="28">
        <v>7805</v>
      </c>
      <c r="H21" s="28">
        <v>8448</v>
      </c>
      <c r="I21" s="28">
        <v>8274</v>
      </c>
      <c r="J21" s="28">
        <v>8153</v>
      </c>
      <c r="K21" s="28">
        <v>8213</v>
      </c>
      <c r="L21" s="182">
        <v>7.3592542622347599E-3</v>
      </c>
      <c r="M21" s="182">
        <v>0.30385775519923797</v>
      </c>
    </row>
    <row r="22" spans="1:13" x14ac:dyDescent="0.25">
      <c r="A22" s="26" t="s">
        <v>80</v>
      </c>
      <c r="B22" s="28">
        <v>6244</v>
      </c>
      <c r="C22" s="28">
        <v>6786</v>
      </c>
      <c r="D22" s="28">
        <v>7352</v>
      </c>
      <c r="E22" s="28">
        <v>7520</v>
      </c>
      <c r="F22" s="28">
        <v>7561</v>
      </c>
      <c r="G22" s="28">
        <v>7661</v>
      </c>
      <c r="H22" s="28">
        <v>7988</v>
      </c>
      <c r="I22" s="28">
        <v>7840</v>
      </c>
      <c r="J22" s="28">
        <v>7858</v>
      </c>
      <c r="K22" s="28">
        <v>8047</v>
      </c>
      <c r="L22" s="182">
        <v>2.4051921608551793E-2</v>
      </c>
      <c r="M22" s="182">
        <v>0.28875720691864187</v>
      </c>
    </row>
    <row r="23" spans="1:13" x14ac:dyDescent="0.25">
      <c r="A23" s="130" t="s">
        <v>25</v>
      </c>
      <c r="B23" s="134">
        <v>3619</v>
      </c>
      <c r="C23" s="134">
        <v>3488</v>
      </c>
      <c r="D23" s="134">
        <v>3671</v>
      </c>
      <c r="E23" s="134">
        <v>3842</v>
      </c>
      <c r="F23" s="134">
        <v>4346</v>
      </c>
      <c r="G23" s="134">
        <v>4289</v>
      </c>
      <c r="H23" s="134">
        <v>4545</v>
      </c>
      <c r="I23" s="134">
        <v>4730</v>
      </c>
      <c r="J23" s="134">
        <v>3795</v>
      </c>
      <c r="K23" s="134">
        <v>4198</v>
      </c>
      <c r="L23" s="181">
        <v>0.10619235836627142</v>
      </c>
      <c r="M23" s="181">
        <v>0.15998894722298979</v>
      </c>
    </row>
    <row r="24" spans="1:13" x14ac:dyDescent="0.25">
      <c r="A24" s="26" t="s">
        <v>107</v>
      </c>
      <c r="B24" s="28">
        <v>3619</v>
      </c>
      <c r="C24" s="28">
        <v>3488</v>
      </c>
      <c r="D24" s="28">
        <v>3671</v>
      </c>
      <c r="E24" s="28">
        <v>3842</v>
      </c>
      <c r="F24" s="28">
        <v>4346</v>
      </c>
      <c r="G24" s="28">
        <v>4289</v>
      </c>
      <c r="H24" s="28">
        <v>4545</v>
      </c>
      <c r="I24" s="28">
        <v>4730</v>
      </c>
      <c r="J24" s="28">
        <v>3795</v>
      </c>
      <c r="K24" s="28">
        <v>4198</v>
      </c>
      <c r="L24" s="182">
        <v>0.10619235836627142</v>
      </c>
      <c r="M24" s="182">
        <v>0.15998894722298979</v>
      </c>
    </row>
    <row r="25" spans="1:13" x14ac:dyDescent="0.25">
      <c r="A25" s="130" t="s">
        <v>7</v>
      </c>
      <c r="B25" s="134">
        <v>156336</v>
      </c>
      <c r="C25" s="134">
        <v>168876</v>
      </c>
      <c r="D25" s="134">
        <v>181231</v>
      </c>
      <c r="E25" s="134">
        <v>193223</v>
      </c>
      <c r="F25" s="134">
        <v>208871</v>
      </c>
      <c r="G25" s="134">
        <v>214689</v>
      </c>
      <c r="H25" s="134">
        <v>232023</v>
      </c>
      <c r="I25" s="134">
        <v>253394</v>
      </c>
      <c r="J25" s="134">
        <v>253006</v>
      </c>
      <c r="K25" s="134">
        <v>255249</v>
      </c>
      <c r="L25" s="181">
        <v>8.8654024015240741E-3</v>
      </c>
      <c r="M25" s="181">
        <v>0.63269496469143383</v>
      </c>
    </row>
    <row r="26" spans="1:13" x14ac:dyDescent="0.25">
      <c r="A26" s="26" t="s">
        <v>24</v>
      </c>
      <c r="B26" s="28">
        <v>25191</v>
      </c>
      <c r="C26" s="28">
        <v>26986</v>
      </c>
      <c r="D26" s="28">
        <v>29477</v>
      </c>
      <c r="E26" s="28">
        <v>32803</v>
      </c>
      <c r="F26" s="28">
        <v>35625</v>
      </c>
      <c r="G26" s="28">
        <v>36379</v>
      </c>
      <c r="H26" s="28">
        <v>39978</v>
      </c>
      <c r="I26" s="28">
        <v>44451</v>
      </c>
      <c r="J26" s="28">
        <v>45529</v>
      </c>
      <c r="K26" s="28">
        <v>47820</v>
      </c>
      <c r="L26" s="182">
        <v>5.0319576533637903E-2</v>
      </c>
      <c r="M26" s="182">
        <v>0.89829701083720381</v>
      </c>
    </row>
    <row r="27" spans="1:13" x14ac:dyDescent="0.25">
      <c r="A27" s="26" t="s">
        <v>22</v>
      </c>
      <c r="B27" s="28">
        <v>28012</v>
      </c>
      <c r="C27" s="28">
        <v>30196</v>
      </c>
      <c r="D27" s="28">
        <v>32519</v>
      </c>
      <c r="E27" s="28">
        <v>33095</v>
      </c>
      <c r="F27" s="28">
        <v>35232</v>
      </c>
      <c r="G27" s="28">
        <v>36065</v>
      </c>
      <c r="H27" s="28">
        <v>36731</v>
      </c>
      <c r="I27" s="28">
        <v>38674</v>
      </c>
      <c r="J27" s="28">
        <v>39614</v>
      </c>
      <c r="K27" s="28">
        <v>40589</v>
      </c>
      <c r="L27" s="182">
        <v>2.4612510728530317E-2</v>
      </c>
      <c r="M27" s="182">
        <v>0.44898614879337428</v>
      </c>
    </row>
    <row r="28" spans="1:13" x14ac:dyDescent="0.25">
      <c r="A28" s="26" t="s">
        <v>87</v>
      </c>
      <c r="B28" s="28">
        <v>28084</v>
      </c>
      <c r="C28" s="28">
        <v>29610</v>
      </c>
      <c r="D28" s="28">
        <v>29727</v>
      </c>
      <c r="E28" s="28">
        <v>30308</v>
      </c>
      <c r="F28" s="28">
        <v>32384</v>
      </c>
      <c r="G28" s="28">
        <v>32472</v>
      </c>
      <c r="H28" s="28">
        <v>33784</v>
      </c>
      <c r="I28" s="28">
        <v>36435</v>
      </c>
      <c r="J28" s="28">
        <v>35009</v>
      </c>
      <c r="K28" s="28">
        <v>33752</v>
      </c>
      <c r="L28" s="182">
        <v>-3.5905052986374933E-2</v>
      </c>
      <c r="M28" s="182">
        <v>0.20182310212220481</v>
      </c>
    </row>
    <row r="29" spans="1:13" x14ac:dyDescent="0.25">
      <c r="A29" s="26" t="s">
        <v>85</v>
      </c>
      <c r="B29" s="28">
        <v>10571</v>
      </c>
      <c r="C29" s="28">
        <v>11926</v>
      </c>
      <c r="D29" s="28">
        <v>12962</v>
      </c>
      <c r="E29" s="28">
        <v>14279</v>
      </c>
      <c r="F29" s="28">
        <v>14190</v>
      </c>
      <c r="G29" s="28">
        <v>14372</v>
      </c>
      <c r="H29" s="28">
        <v>15005</v>
      </c>
      <c r="I29" s="28">
        <v>16016</v>
      </c>
      <c r="J29" s="28">
        <v>16115</v>
      </c>
      <c r="K29" s="28">
        <v>16804</v>
      </c>
      <c r="L29" s="182">
        <v>4.2755197021408627E-2</v>
      </c>
      <c r="M29" s="182">
        <v>0.58963201210859895</v>
      </c>
    </row>
    <row r="30" spans="1:13" x14ac:dyDescent="0.25">
      <c r="A30" s="26" t="s">
        <v>84</v>
      </c>
      <c r="B30" s="28">
        <v>28368</v>
      </c>
      <c r="C30" s="28">
        <v>30039</v>
      </c>
      <c r="D30" s="28">
        <v>32124</v>
      </c>
      <c r="E30" s="28">
        <v>35143</v>
      </c>
      <c r="F30" s="28">
        <v>37675</v>
      </c>
      <c r="G30" s="28">
        <v>38083</v>
      </c>
      <c r="H30" s="28">
        <v>42395</v>
      </c>
      <c r="I30" s="28">
        <v>46145</v>
      </c>
      <c r="J30" s="28">
        <v>44733</v>
      </c>
      <c r="K30" s="28">
        <v>44187</v>
      </c>
      <c r="L30" s="182">
        <v>-1.2205754141238012E-2</v>
      </c>
      <c r="M30" s="182">
        <v>0.55763536379018608</v>
      </c>
    </row>
    <row r="31" spans="1:13" x14ac:dyDescent="0.25">
      <c r="A31" s="26" t="s">
        <v>88</v>
      </c>
      <c r="B31" s="28">
        <v>22380</v>
      </c>
      <c r="C31" s="28">
        <v>25658</v>
      </c>
      <c r="D31" s="28">
        <v>29192</v>
      </c>
      <c r="E31" s="28">
        <v>32023</v>
      </c>
      <c r="F31" s="28">
        <v>36130</v>
      </c>
      <c r="G31" s="28">
        <v>40018</v>
      </c>
      <c r="H31" s="28">
        <v>45621</v>
      </c>
      <c r="I31" s="28">
        <v>50868</v>
      </c>
      <c r="J31" s="28">
        <v>50219</v>
      </c>
      <c r="K31" s="28">
        <v>50314</v>
      </c>
      <c r="L31" s="182">
        <v>1.8917142914036519E-3</v>
      </c>
      <c r="M31" s="182">
        <v>1.2481680071492405</v>
      </c>
    </row>
    <row r="32" spans="1:13" x14ac:dyDescent="0.25">
      <c r="A32" s="26" t="s">
        <v>19</v>
      </c>
      <c r="B32" s="28">
        <v>13730</v>
      </c>
      <c r="C32" s="28">
        <v>14461</v>
      </c>
      <c r="D32" s="28">
        <v>15230</v>
      </c>
      <c r="E32" s="28">
        <v>15572</v>
      </c>
      <c r="F32" s="28">
        <v>17635</v>
      </c>
      <c r="G32" s="28">
        <v>17300</v>
      </c>
      <c r="H32" s="28">
        <v>18509</v>
      </c>
      <c r="I32" s="28">
        <v>20805</v>
      </c>
      <c r="J32" s="28">
        <v>21787</v>
      </c>
      <c r="K32" s="28">
        <v>21783</v>
      </c>
      <c r="L32" s="182">
        <v>-1.8359572221967227E-4</v>
      </c>
      <c r="M32" s="182">
        <v>0.5865258557902403</v>
      </c>
    </row>
    <row r="33" spans="1:13" x14ac:dyDescent="0.25">
      <c r="A33" s="130" t="s">
        <v>29</v>
      </c>
      <c r="B33" s="134">
        <v>368071</v>
      </c>
      <c r="C33" s="134">
        <v>387605</v>
      </c>
      <c r="D33" s="134">
        <v>410179</v>
      </c>
      <c r="E33" s="134">
        <v>434500</v>
      </c>
      <c r="F33" s="134">
        <v>459308</v>
      </c>
      <c r="G33" s="134">
        <v>471053</v>
      </c>
      <c r="H33" s="134">
        <v>499293</v>
      </c>
      <c r="I33" s="134">
        <v>537031</v>
      </c>
      <c r="J33" s="134">
        <v>539733</v>
      </c>
      <c r="K33" s="134">
        <v>546763</v>
      </c>
      <c r="L33" s="181">
        <v>1.3024958636955681E-2</v>
      </c>
      <c r="M33" s="181">
        <v>0.48548242051126006</v>
      </c>
    </row>
    <row r="35" spans="1:13" x14ac:dyDescent="0.25">
      <c r="B35" s="12"/>
      <c r="K35" s="12"/>
    </row>
    <row r="36" spans="1:13" x14ac:dyDescent="0.25">
      <c r="K36" s="8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0866-508B-4B6E-A935-D69C1F0B25B5}">
  <sheetPr>
    <tabColor rgb="FF00B050"/>
  </sheetPr>
  <dimension ref="A3:N35"/>
  <sheetViews>
    <sheetView workbookViewId="0">
      <selection activeCell="A32" sqref="A1:XFD32"/>
    </sheetView>
  </sheetViews>
  <sheetFormatPr defaultRowHeight="15" x14ac:dyDescent="0.25"/>
  <cols>
    <col min="1" max="1" width="37" customWidth="1"/>
    <col min="2" max="11" width="8.7109375" customWidth="1"/>
    <col min="12" max="13" width="12.5703125" customWidth="1"/>
  </cols>
  <sheetData>
    <row r="3" spans="1:14" x14ac:dyDescent="0.25">
      <c r="A3" s="1" t="s">
        <v>158</v>
      </c>
    </row>
    <row r="4" spans="1:14" s="1" customFormat="1" ht="30" x14ac:dyDescent="0.25">
      <c r="A4" s="31" t="s">
        <v>70</v>
      </c>
      <c r="B4" s="142" t="s">
        <v>0</v>
      </c>
      <c r="C4" s="142" t="s">
        <v>1</v>
      </c>
      <c r="D4" s="142" t="s">
        <v>102</v>
      </c>
      <c r="E4" s="142" t="s">
        <v>103</v>
      </c>
      <c r="F4" s="142" t="s">
        <v>104</v>
      </c>
      <c r="G4" s="142" t="s">
        <v>27</v>
      </c>
      <c r="H4" s="142" t="s">
        <v>108</v>
      </c>
      <c r="I4" s="142" t="s">
        <v>109</v>
      </c>
      <c r="J4" s="142" t="s">
        <v>115</v>
      </c>
      <c r="K4" s="142" t="s">
        <v>116</v>
      </c>
      <c r="L4" s="142" t="s">
        <v>165</v>
      </c>
      <c r="M4" s="142" t="s">
        <v>166</v>
      </c>
    </row>
    <row r="5" spans="1:14" x14ac:dyDescent="0.25">
      <c r="A5" s="130" t="s">
        <v>63</v>
      </c>
      <c r="B5" s="134">
        <v>186283</v>
      </c>
      <c r="C5" s="134">
        <v>193566</v>
      </c>
      <c r="D5" s="134">
        <v>202583</v>
      </c>
      <c r="E5" s="134">
        <v>214248</v>
      </c>
      <c r="F5" s="134">
        <v>222831</v>
      </c>
      <c r="G5" s="134">
        <v>229849</v>
      </c>
      <c r="H5" s="134">
        <v>240815</v>
      </c>
      <c r="I5" s="134">
        <v>254333</v>
      </c>
      <c r="J5" s="134">
        <v>262125</v>
      </c>
      <c r="K5" s="134">
        <v>266793</v>
      </c>
      <c r="L5" s="181">
        <v>1.7808297567954219E-2</v>
      </c>
      <c r="M5" s="181">
        <v>0.43219188009641246</v>
      </c>
    </row>
    <row r="6" spans="1:14" x14ac:dyDescent="0.25">
      <c r="A6" s="26" t="s">
        <v>14</v>
      </c>
      <c r="B6" s="28">
        <v>11119</v>
      </c>
      <c r="C6" s="28">
        <v>11831</v>
      </c>
      <c r="D6" s="28">
        <v>12348</v>
      </c>
      <c r="E6" s="28">
        <v>13138</v>
      </c>
      <c r="F6" s="28">
        <v>14059</v>
      </c>
      <c r="G6" s="28">
        <v>14278</v>
      </c>
      <c r="H6" s="28">
        <v>14985</v>
      </c>
      <c r="I6" s="28">
        <v>15521</v>
      </c>
      <c r="J6" s="28">
        <v>15543</v>
      </c>
      <c r="K6" s="28">
        <v>15595</v>
      </c>
      <c r="L6" s="182">
        <v>3.3455574856848741E-3</v>
      </c>
      <c r="M6" s="182">
        <v>0.40255418652756542</v>
      </c>
    </row>
    <row r="7" spans="1:14" x14ac:dyDescent="0.25">
      <c r="A7" s="26" t="s">
        <v>11</v>
      </c>
      <c r="B7" s="28">
        <v>23840</v>
      </c>
      <c r="C7" s="28">
        <v>25313</v>
      </c>
      <c r="D7" s="28">
        <v>26476</v>
      </c>
      <c r="E7" s="28">
        <v>28507</v>
      </c>
      <c r="F7" s="28">
        <v>30543</v>
      </c>
      <c r="G7" s="28">
        <v>33074</v>
      </c>
      <c r="H7" s="28">
        <v>35420</v>
      </c>
      <c r="I7" s="28">
        <v>37762</v>
      </c>
      <c r="J7" s="28">
        <v>39759</v>
      </c>
      <c r="K7" s="28">
        <v>41156</v>
      </c>
      <c r="L7" s="182">
        <v>3.513669860911995E-2</v>
      </c>
      <c r="M7" s="182">
        <v>0.72634228187919458</v>
      </c>
    </row>
    <row r="8" spans="1:14" x14ac:dyDescent="0.25">
      <c r="A8" s="26" t="s">
        <v>82</v>
      </c>
      <c r="B8" s="28">
        <v>21665</v>
      </c>
      <c r="C8" s="28">
        <v>21947</v>
      </c>
      <c r="D8" s="28">
        <v>21719</v>
      </c>
      <c r="E8" s="28">
        <v>21828</v>
      </c>
      <c r="F8" s="28">
        <v>22254</v>
      </c>
      <c r="G8" s="28">
        <v>23142</v>
      </c>
      <c r="H8" s="28">
        <v>23284</v>
      </c>
      <c r="I8" s="28">
        <v>25230</v>
      </c>
      <c r="J8" s="28">
        <v>25783</v>
      </c>
      <c r="K8" s="28">
        <v>24919</v>
      </c>
      <c r="L8" s="182">
        <v>-3.35104526238219E-2</v>
      </c>
      <c r="M8" s="182">
        <v>0.15019616893607202</v>
      </c>
    </row>
    <row r="9" spans="1:14" x14ac:dyDescent="0.25">
      <c r="A9" s="26" t="s">
        <v>86</v>
      </c>
      <c r="B9" s="28">
        <v>5362</v>
      </c>
      <c r="C9" s="28">
        <v>5530</v>
      </c>
      <c r="D9" s="28">
        <v>5878</v>
      </c>
      <c r="E9" s="28">
        <v>5935</v>
      </c>
      <c r="F9" s="28">
        <v>6372</v>
      </c>
      <c r="G9" s="28">
        <v>6541</v>
      </c>
      <c r="H9" s="28">
        <v>6012</v>
      </c>
      <c r="I9" s="28">
        <v>7470</v>
      </c>
      <c r="J9" s="28">
        <v>7395</v>
      </c>
      <c r="K9" s="28">
        <v>7861</v>
      </c>
      <c r="L9" s="182">
        <v>6.3015551048005408E-2</v>
      </c>
      <c r="M9" s="182">
        <v>0.4660574412532637</v>
      </c>
    </row>
    <row r="10" spans="1:14" x14ac:dyDescent="0.25">
      <c r="A10" s="26" t="s">
        <v>94</v>
      </c>
      <c r="B10" s="28">
        <v>12198</v>
      </c>
      <c r="C10" s="28">
        <v>12981</v>
      </c>
      <c r="D10" s="28">
        <v>14489</v>
      </c>
      <c r="E10" s="28">
        <v>16789</v>
      </c>
      <c r="F10" s="28">
        <v>17110</v>
      </c>
      <c r="G10" s="28">
        <v>19475</v>
      </c>
      <c r="H10" s="28">
        <v>21926</v>
      </c>
      <c r="I10" s="28">
        <v>24358</v>
      </c>
      <c r="J10" s="28">
        <v>25226</v>
      </c>
      <c r="K10" s="28">
        <v>26689</v>
      </c>
      <c r="L10" s="182">
        <v>5.7995718702925553E-2</v>
      </c>
      <c r="M10" s="182">
        <v>1.1879816363338251</v>
      </c>
      <c r="N10" s="12"/>
    </row>
    <row r="11" spans="1:14" x14ac:dyDescent="0.25">
      <c r="A11" s="26" t="s">
        <v>72</v>
      </c>
      <c r="B11" s="28">
        <v>43169</v>
      </c>
      <c r="C11" s="28">
        <v>43472</v>
      </c>
      <c r="D11" s="28">
        <v>45343</v>
      </c>
      <c r="E11" s="28">
        <v>47183</v>
      </c>
      <c r="F11" s="28">
        <v>48918</v>
      </c>
      <c r="G11" s="28">
        <v>49554</v>
      </c>
      <c r="H11" s="28">
        <v>50546</v>
      </c>
      <c r="I11" s="28">
        <v>51618</v>
      </c>
      <c r="J11" s="28">
        <v>53918</v>
      </c>
      <c r="K11" s="28">
        <v>54821</v>
      </c>
      <c r="L11" s="182">
        <v>1.6747653844727178E-2</v>
      </c>
      <c r="M11" s="182">
        <v>0.26991591188121106</v>
      </c>
    </row>
    <row r="12" spans="1:14" x14ac:dyDescent="0.25">
      <c r="A12" s="26" t="s">
        <v>13</v>
      </c>
      <c r="B12" s="28">
        <v>11541</v>
      </c>
      <c r="C12" s="28">
        <v>11593</v>
      </c>
      <c r="D12" s="28">
        <v>11691</v>
      </c>
      <c r="E12" s="28">
        <v>12223</v>
      </c>
      <c r="F12" s="28">
        <v>12751</v>
      </c>
      <c r="G12" s="28">
        <v>12064</v>
      </c>
      <c r="H12" s="28">
        <v>13082</v>
      </c>
      <c r="I12" s="28">
        <v>13246</v>
      </c>
      <c r="J12" s="28">
        <v>13193</v>
      </c>
      <c r="K12" s="28">
        <v>13281</v>
      </c>
      <c r="L12" s="182">
        <v>6.6702038960054577E-3</v>
      </c>
      <c r="M12" s="182">
        <v>0.15076683129711463</v>
      </c>
    </row>
    <row r="13" spans="1:14" x14ac:dyDescent="0.25">
      <c r="A13" s="26" t="s">
        <v>81</v>
      </c>
      <c r="B13" s="28">
        <v>24229</v>
      </c>
      <c r="C13" s="28">
        <v>26724</v>
      </c>
      <c r="D13" s="28">
        <v>28416</v>
      </c>
      <c r="E13" s="28">
        <v>30473</v>
      </c>
      <c r="F13" s="28">
        <v>32309</v>
      </c>
      <c r="G13" s="28">
        <v>33164</v>
      </c>
      <c r="H13" s="28">
        <v>35817</v>
      </c>
      <c r="I13" s="28">
        <v>39106</v>
      </c>
      <c r="J13" s="28">
        <v>40344</v>
      </c>
      <c r="K13" s="28">
        <v>41275</v>
      </c>
      <c r="L13" s="182">
        <v>2.3076541741027166E-2</v>
      </c>
      <c r="M13" s="182">
        <v>0.70353708366007672</v>
      </c>
    </row>
    <row r="14" spans="1:14" x14ac:dyDescent="0.25">
      <c r="A14" s="26" t="s">
        <v>17</v>
      </c>
      <c r="B14" s="28">
        <v>5534</v>
      </c>
      <c r="C14" s="28">
        <v>5605</v>
      </c>
      <c r="D14" s="28">
        <v>6119</v>
      </c>
      <c r="E14" s="28">
        <v>6649</v>
      </c>
      <c r="F14" s="28">
        <v>7062</v>
      </c>
      <c r="G14" s="28">
        <v>7029</v>
      </c>
      <c r="H14" s="28">
        <v>7546</v>
      </c>
      <c r="I14" s="28">
        <v>7663</v>
      </c>
      <c r="J14" s="28">
        <v>7513</v>
      </c>
      <c r="K14" s="28">
        <v>7484</v>
      </c>
      <c r="L14" s="182">
        <v>-3.8599760415280182E-3</v>
      </c>
      <c r="M14" s="182">
        <v>0.35236718467654499</v>
      </c>
    </row>
    <row r="15" spans="1:14" x14ac:dyDescent="0.25">
      <c r="A15" s="26" t="s">
        <v>80</v>
      </c>
      <c r="B15" s="28">
        <v>5575</v>
      </c>
      <c r="C15" s="28">
        <v>6043</v>
      </c>
      <c r="D15" s="28">
        <v>6518</v>
      </c>
      <c r="E15" s="28">
        <v>6765</v>
      </c>
      <c r="F15" s="28">
        <v>6768</v>
      </c>
      <c r="G15" s="28">
        <v>7067</v>
      </c>
      <c r="H15" s="28">
        <v>7342</v>
      </c>
      <c r="I15" s="28">
        <v>7207</v>
      </c>
      <c r="J15" s="28">
        <v>7485</v>
      </c>
      <c r="K15" s="28">
        <v>7631</v>
      </c>
      <c r="L15" s="182">
        <v>1.9505678022712091E-2</v>
      </c>
      <c r="M15" s="182">
        <v>0.36878923766816146</v>
      </c>
    </row>
    <row r="16" spans="1:14" x14ac:dyDescent="0.25">
      <c r="A16" s="26" t="s">
        <v>20</v>
      </c>
      <c r="B16" s="28">
        <v>4869</v>
      </c>
      <c r="C16" s="28">
        <v>4529</v>
      </c>
      <c r="D16" s="28">
        <v>4694</v>
      </c>
      <c r="E16" s="28">
        <v>4687</v>
      </c>
      <c r="F16" s="28">
        <v>4203</v>
      </c>
      <c r="G16" s="28">
        <v>4148</v>
      </c>
      <c r="H16" s="28">
        <v>4156</v>
      </c>
      <c r="I16" s="28">
        <v>4024</v>
      </c>
      <c r="J16" s="28">
        <v>4654</v>
      </c>
      <c r="K16" s="28">
        <v>4628</v>
      </c>
      <c r="L16" s="182">
        <v>-5.5865921787709499E-3</v>
      </c>
      <c r="M16" s="182">
        <v>-4.9496816594783326E-2</v>
      </c>
    </row>
    <row r="17" spans="1:13" x14ac:dyDescent="0.25">
      <c r="A17" s="26" t="s">
        <v>10</v>
      </c>
      <c r="B17" s="28">
        <v>6823</v>
      </c>
      <c r="C17" s="28">
        <v>7276</v>
      </c>
      <c r="D17" s="28">
        <v>7791</v>
      </c>
      <c r="E17" s="28">
        <v>8319</v>
      </c>
      <c r="F17" s="28">
        <v>8290</v>
      </c>
      <c r="G17" s="28">
        <v>8476</v>
      </c>
      <c r="H17" s="28">
        <v>8988</v>
      </c>
      <c r="I17" s="28">
        <v>9337</v>
      </c>
      <c r="J17" s="28">
        <v>9476</v>
      </c>
      <c r="K17" s="28">
        <v>9620</v>
      </c>
      <c r="L17" s="182">
        <v>1.5196285352469396E-2</v>
      </c>
      <c r="M17" s="182">
        <v>0.4099369778689726</v>
      </c>
    </row>
    <row r="18" spans="1:13" x14ac:dyDescent="0.25">
      <c r="A18" s="26" t="s">
        <v>83</v>
      </c>
      <c r="B18" s="28">
        <v>2346</v>
      </c>
      <c r="C18" s="28">
        <v>2379</v>
      </c>
      <c r="D18" s="28">
        <v>2443</v>
      </c>
      <c r="E18" s="28">
        <v>2467</v>
      </c>
      <c r="F18" s="28">
        <v>2510</v>
      </c>
      <c r="G18" s="28">
        <v>2281</v>
      </c>
      <c r="H18" s="28">
        <v>2423</v>
      </c>
      <c r="I18" s="28">
        <v>2288</v>
      </c>
      <c r="J18" s="28">
        <v>2350</v>
      </c>
      <c r="K18" s="28">
        <v>2193</v>
      </c>
      <c r="L18" s="182">
        <v>-6.6808510638297874E-2</v>
      </c>
      <c r="M18" s="182">
        <v>-6.5217391304347824E-2</v>
      </c>
    </row>
    <row r="19" spans="1:13" x14ac:dyDescent="0.25">
      <c r="A19" s="26" t="s">
        <v>9</v>
      </c>
      <c r="B19" s="28">
        <v>3805</v>
      </c>
      <c r="C19" s="28">
        <v>3908</v>
      </c>
      <c r="D19" s="28">
        <v>4037</v>
      </c>
      <c r="E19" s="28">
        <v>4372</v>
      </c>
      <c r="F19" s="28">
        <v>4527</v>
      </c>
      <c r="G19" s="28">
        <v>4317</v>
      </c>
      <c r="H19" s="28">
        <v>4003</v>
      </c>
      <c r="I19" s="28">
        <v>4140</v>
      </c>
      <c r="J19" s="28">
        <v>4297</v>
      </c>
      <c r="K19" s="28">
        <v>4227</v>
      </c>
      <c r="L19" s="182">
        <v>-1.6290435187340004E-2</v>
      </c>
      <c r="M19" s="182">
        <v>0.11090670170827858</v>
      </c>
    </row>
    <row r="20" spans="1:13" x14ac:dyDescent="0.25">
      <c r="A20" s="26" t="s">
        <v>26</v>
      </c>
      <c r="B20" s="28">
        <v>4208</v>
      </c>
      <c r="C20" s="28">
        <v>4435</v>
      </c>
      <c r="D20" s="28">
        <v>4621</v>
      </c>
      <c r="E20" s="28">
        <v>4913</v>
      </c>
      <c r="F20" s="28">
        <v>5155</v>
      </c>
      <c r="G20" s="28">
        <v>5239</v>
      </c>
      <c r="H20" s="28">
        <v>5285</v>
      </c>
      <c r="I20" s="28">
        <v>5363</v>
      </c>
      <c r="J20" s="28">
        <v>5189</v>
      </c>
      <c r="K20" s="28">
        <v>5413</v>
      </c>
      <c r="L20" s="182">
        <v>4.3168240508768552E-2</v>
      </c>
      <c r="M20" s="182">
        <v>0.28635931558935362</v>
      </c>
    </row>
    <row r="21" spans="1:13" x14ac:dyDescent="0.25">
      <c r="A21" s="130" t="s">
        <v>25</v>
      </c>
      <c r="B21" s="134">
        <v>3129</v>
      </c>
      <c r="C21" s="134">
        <v>3085</v>
      </c>
      <c r="D21" s="134">
        <v>3269</v>
      </c>
      <c r="E21" s="134">
        <v>3462</v>
      </c>
      <c r="F21" s="134">
        <v>4012</v>
      </c>
      <c r="G21" s="134">
        <v>4014</v>
      </c>
      <c r="H21" s="134">
        <v>4203</v>
      </c>
      <c r="I21" s="134">
        <v>4027</v>
      </c>
      <c r="J21" s="134">
        <v>3379</v>
      </c>
      <c r="K21" s="134">
        <v>3676</v>
      </c>
      <c r="L21" s="181">
        <v>8.789582716780113E-2</v>
      </c>
      <c r="M21" s="181">
        <v>0.17481623521891979</v>
      </c>
    </row>
    <row r="22" spans="1:13" x14ac:dyDescent="0.25">
      <c r="A22" s="26" t="s">
        <v>107</v>
      </c>
      <c r="B22" s="28">
        <v>3129</v>
      </c>
      <c r="C22" s="28">
        <v>3085</v>
      </c>
      <c r="D22" s="28">
        <v>3269</v>
      </c>
      <c r="E22" s="28">
        <v>3462</v>
      </c>
      <c r="F22" s="28">
        <v>4012</v>
      </c>
      <c r="G22" s="28">
        <v>4014</v>
      </c>
      <c r="H22" s="28">
        <v>4203</v>
      </c>
      <c r="I22" s="28">
        <v>4027</v>
      </c>
      <c r="J22" s="28">
        <v>3379</v>
      </c>
      <c r="K22" s="28">
        <v>3676</v>
      </c>
      <c r="L22" s="182">
        <v>8.789582716780113E-2</v>
      </c>
      <c r="M22" s="182">
        <v>0.17481623521891979</v>
      </c>
    </row>
    <row r="23" spans="1:13" x14ac:dyDescent="0.25">
      <c r="A23" s="130" t="s">
        <v>7</v>
      </c>
      <c r="B23" s="134">
        <v>138772</v>
      </c>
      <c r="C23" s="134">
        <v>151272</v>
      </c>
      <c r="D23" s="134">
        <v>164190</v>
      </c>
      <c r="E23" s="134">
        <v>175072</v>
      </c>
      <c r="F23" s="134">
        <v>189799</v>
      </c>
      <c r="G23" s="134">
        <v>197120</v>
      </c>
      <c r="H23" s="134">
        <v>213855</v>
      </c>
      <c r="I23" s="134">
        <v>232673</v>
      </c>
      <c r="J23" s="134">
        <v>232527</v>
      </c>
      <c r="K23" s="134">
        <v>234362</v>
      </c>
      <c r="L23" s="181">
        <v>7.8915566794393772E-3</v>
      </c>
      <c r="M23" s="181">
        <v>0.68882771740696969</v>
      </c>
    </row>
    <row r="24" spans="1:13" x14ac:dyDescent="0.25">
      <c r="A24" s="26" t="s">
        <v>24</v>
      </c>
      <c r="B24" s="28">
        <v>22017</v>
      </c>
      <c r="C24" s="28">
        <v>23918</v>
      </c>
      <c r="D24" s="28">
        <v>26073</v>
      </c>
      <c r="E24" s="28">
        <v>29121</v>
      </c>
      <c r="F24" s="28">
        <v>32172</v>
      </c>
      <c r="G24" s="28">
        <v>33389</v>
      </c>
      <c r="H24" s="28">
        <v>36493</v>
      </c>
      <c r="I24" s="28">
        <v>40368</v>
      </c>
      <c r="J24" s="28">
        <v>40837</v>
      </c>
      <c r="K24" s="28">
        <v>42711</v>
      </c>
      <c r="L24" s="182">
        <v>4.5889756838161475E-2</v>
      </c>
      <c r="M24" s="182">
        <v>0.93991006949175637</v>
      </c>
    </row>
    <row r="25" spans="1:13" x14ac:dyDescent="0.25">
      <c r="A25" s="26" t="s">
        <v>87</v>
      </c>
      <c r="B25" s="28">
        <v>24673</v>
      </c>
      <c r="C25" s="28">
        <v>26660</v>
      </c>
      <c r="D25" s="28">
        <v>26751</v>
      </c>
      <c r="E25" s="28">
        <v>27446</v>
      </c>
      <c r="F25" s="28">
        <v>29346</v>
      </c>
      <c r="G25" s="28">
        <v>30168</v>
      </c>
      <c r="H25" s="28">
        <v>31482</v>
      </c>
      <c r="I25" s="28">
        <v>34336</v>
      </c>
      <c r="J25" s="28">
        <v>33175</v>
      </c>
      <c r="K25" s="28">
        <v>31800</v>
      </c>
      <c r="L25" s="182">
        <v>-4.1446872645064053E-2</v>
      </c>
      <c r="M25" s="182">
        <v>0.28885826612086085</v>
      </c>
    </row>
    <row r="26" spans="1:13" x14ac:dyDescent="0.25">
      <c r="A26" s="26" t="s">
        <v>85</v>
      </c>
      <c r="B26" s="28">
        <v>9805</v>
      </c>
      <c r="C26" s="28">
        <v>10834</v>
      </c>
      <c r="D26" s="28">
        <v>12039</v>
      </c>
      <c r="E26" s="28">
        <v>13111</v>
      </c>
      <c r="F26" s="28">
        <v>12874</v>
      </c>
      <c r="G26" s="28">
        <v>13253</v>
      </c>
      <c r="H26" s="28">
        <v>13891</v>
      </c>
      <c r="I26" s="28">
        <v>14942</v>
      </c>
      <c r="J26" s="28">
        <v>15422</v>
      </c>
      <c r="K26" s="28">
        <v>16112</v>
      </c>
      <c r="L26" s="182">
        <v>4.4741278692776554E-2</v>
      </c>
      <c r="M26" s="182">
        <v>0.64324324324324322</v>
      </c>
    </row>
    <row r="27" spans="1:13" x14ac:dyDescent="0.25">
      <c r="A27" s="26" t="s">
        <v>84</v>
      </c>
      <c r="B27" s="28">
        <v>26319</v>
      </c>
      <c r="C27" s="28">
        <v>27948</v>
      </c>
      <c r="D27" s="28">
        <v>30618</v>
      </c>
      <c r="E27" s="28">
        <v>33490</v>
      </c>
      <c r="F27" s="28">
        <v>36075</v>
      </c>
      <c r="G27" s="28">
        <v>36282</v>
      </c>
      <c r="H27" s="28">
        <v>40584</v>
      </c>
      <c r="I27" s="28">
        <v>43962</v>
      </c>
      <c r="J27" s="28">
        <v>42829</v>
      </c>
      <c r="K27" s="28">
        <v>42384</v>
      </c>
      <c r="L27" s="182">
        <v>-1.0390156202573024E-2</v>
      </c>
      <c r="M27" s="182">
        <v>0.61039553174512706</v>
      </c>
    </row>
    <row r="28" spans="1:13" x14ac:dyDescent="0.25">
      <c r="A28" s="26" t="s">
        <v>22</v>
      </c>
      <c r="B28" s="28">
        <v>25725</v>
      </c>
      <c r="C28" s="28">
        <v>27840</v>
      </c>
      <c r="D28" s="28">
        <v>30069</v>
      </c>
      <c r="E28" s="28">
        <v>30286</v>
      </c>
      <c r="F28" s="28">
        <v>32023</v>
      </c>
      <c r="G28" s="28">
        <v>32989</v>
      </c>
      <c r="H28" s="28">
        <v>33872</v>
      </c>
      <c r="I28" s="28">
        <v>35965</v>
      </c>
      <c r="J28" s="28">
        <v>37189</v>
      </c>
      <c r="K28" s="28">
        <v>38111</v>
      </c>
      <c r="L28" s="182">
        <v>2.4792277286294333E-2</v>
      </c>
      <c r="M28" s="182">
        <v>0.4814771622934888</v>
      </c>
    </row>
    <row r="29" spans="1:13" x14ac:dyDescent="0.25">
      <c r="A29" s="26" t="s">
        <v>88</v>
      </c>
      <c r="B29" s="28">
        <v>19210</v>
      </c>
      <c r="C29" s="28">
        <v>22501</v>
      </c>
      <c r="D29" s="28">
        <v>26430</v>
      </c>
      <c r="E29" s="28">
        <v>29177</v>
      </c>
      <c r="F29" s="28">
        <v>32873</v>
      </c>
      <c r="G29" s="28">
        <v>36670</v>
      </c>
      <c r="H29" s="28">
        <v>42408</v>
      </c>
      <c r="I29" s="28">
        <v>47189</v>
      </c>
      <c r="J29" s="28">
        <v>46278</v>
      </c>
      <c r="K29" s="28">
        <v>46384</v>
      </c>
      <c r="L29" s="182">
        <v>2.2905052076580665E-3</v>
      </c>
      <c r="M29" s="182">
        <v>1.4145757418011453</v>
      </c>
    </row>
    <row r="30" spans="1:13" x14ac:dyDescent="0.25">
      <c r="A30" s="26" t="s">
        <v>19</v>
      </c>
      <c r="B30" s="28">
        <v>11023</v>
      </c>
      <c r="C30" s="28">
        <v>11571</v>
      </c>
      <c r="D30" s="28">
        <v>12210</v>
      </c>
      <c r="E30" s="28">
        <v>12441</v>
      </c>
      <c r="F30" s="28">
        <v>14436</v>
      </c>
      <c r="G30" s="28">
        <v>14369</v>
      </c>
      <c r="H30" s="28">
        <v>15125</v>
      </c>
      <c r="I30" s="28">
        <v>15911</v>
      </c>
      <c r="J30" s="28">
        <v>16797</v>
      </c>
      <c r="K30" s="28">
        <v>16860</v>
      </c>
      <c r="L30" s="182">
        <v>3.7506697624575818E-3</v>
      </c>
      <c r="M30" s="182">
        <v>0.5295291662886692</v>
      </c>
    </row>
    <row r="31" spans="1:13" x14ac:dyDescent="0.25">
      <c r="A31" s="130" t="s">
        <v>29</v>
      </c>
      <c r="B31" s="134">
        <v>328184</v>
      </c>
      <c r="C31" s="134">
        <v>347923</v>
      </c>
      <c r="D31" s="134">
        <v>370042</v>
      </c>
      <c r="E31" s="134">
        <v>392782</v>
      </c>
      <c r="F31" s="134">
        <v>416642</v>
      </c>
      <c r="G31" s="134">
        <v>430983</v>
      </c>
      <c r="H31" s="134">
        <v>458873</v>
      </c>
      <c r="I31" s="134">
        <v>491033</v>
      </c>
      <c r="J31" s="134">
        <v>498031</v>
      </c>
      <c r="K31" s="134">
        <v>504831</v>
      </c>
      <c r="L31" s="181">
        <v>1.3653768540512538E-2</v>
      </c>
      <c r="M31" s="181">
        <v>0.5382559783536065</v>
      </c>
    </row>
    <row r="33" spans="2:2" x14ac:dyDescent="0.25">
      <c r="B33" s="12"/>
    </row>
    <row r="34" spans="2:2" x14ac:dyDescent="0.25">
      <c r="B34" s="12"/>
    </row>
    <row r="35" spans="2:2" x14ac:dyDescent="0.25">
      <c r="B35" s="162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F7BA-7BD9-438B-BFE5-3616784A79AB}">
  <sheetPr>
    <tabColor rgb="FF00B050"/>
  </sheetPr>
  <dimension ref="A1:M33"/>
  <sheetViews>
    <sheetView zoomScaleNormal="100" workbookViewId="0">
      <selection activeCell="R23" sqref="R23"/>
    </sheetView>
  </sheetViews>
  <sheetFormatPr defaultRowHeight="15" x14ac:dyDescent="0.25"/>
  <cols>
    <col min="1" max="1" width="35.5703125" customWidth="1"/>
    <col min="2" max="10" width="9.28515625" customWidth="1"/>
    <col min="11" max="11" width="10.7109375" customWidth="1"/>
    <col min="12" max="12" width="11.28515625" customWidth="1"/>
    <col min="13" max="13" width="12.42578125" customWidth="1"/>
  </cols>
  <sheetData>
    <row r="1" spans="1:13" x14ac:dyDescent="0.25">
      <c r="A1" s="2"/>
    </row>
    <row r="2" spans="1:13" x14ac:dyDescent="0.25">
      <c r="A2" s="1" t="s">
        <v>159</v>
      </c>
    </row>
    <row r="3" spans="1:13" s="1" customFormat="1" ht="30" x14ac:dyDescent="0.25">
      <c r="A3" s="31" t="s">
        <v>73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63</v>
      </c>
      <c r="B4" s="134">
        <v>21833</v>
      </c>
      <c r="C4" s="134">
        <v>21675</v>
      </c>
      <c r="D4" s="134">
        <v>22694</v>
      </c>
      <c r="E4" s="134">
        <v>23187</v>
      </c>
      <c r="F4" s="134">
        <v>23260</v>
      </c>
      <c r="G4" s="134">
        <v>22226</v>
      </c>
      <c r="H4" s="134">
        <v>21910</v>
      </c>
      <c r="I4" s="134">
        <v>24574</v>
      </c>
      <c r="J4" s="134">
        <v>20807</v>
      </c>
      <c r="K4" s="134">
        <v>20523</v>
      </c>
      <c r="L4" s="181">
        <v>-1.364925265535637E-2</v>
      </c>
      <c r="M4" s="181">
        <v>-6.0000916044519764E-2</v>
      </c>
    </row>
    <row r="5" spans="1:13" x14ac:dyDescent="0.25">
      <c r="A5" s="26" t="s">
        <v>14</v>
      </c>
      <c r="B5" s="28">
        <v>946</v>
      </c>
      <c r="C5" s="28">
        <v>825</v>
      </c>
      <c r="D5" s="28">
        <v>808</v>
      </c>
      <c r="E5" s="28">
        <v>774</v>
      </c>
      <c r="F5" s="28">
        <v>845</v>
      </c>
      <c r="G5" s="28">
        <v>944</v>
      </c>
      <c r="H5" s="28">
        <v>875</v>
      </c>
      <c r="I5" s="28">
        <v>1090</v>
      </c>
      <c r="J5" s="28">
        <v>920</v>
      </c>
      <c r="K5" s="28">
        <v>840</v>
      </c>
      <c r="L5" s="182">
        <v>-8.6956521739130432E-2</v>
      </c>
      <c r="M5" s="182">
        <v>-0.11205073995771671</v>
      </c>
    </row>
    <row r="6" spans="1:13" x14ac:dyDescent="0.25">
      <c r="A6" s="26" t="s">
        <v>11</v>
      </c>
      <c r="B6" s="28">
        <v>3552</v>
      </c>
      <c r="C6" s="28">
        <v>3883</v>
      </c>
      <c r="D6" s="28">
        <v>4036</v>
      </c>
      <c r="E6" s="28">
        <v>4093</v>
      </c>
      <c r="F6" s="28">
        <v>4619</v>
      </c>
      <c r="G6" s="28">
        <v>5045</v>
      </c>
      <c r="H6" s="28">
        <v>4989</v>
      </c>
      <c r="I6" s="28">
        <v>4135</v>
      </c>
      <c r="J6" s="28">
        <v>3978</v>
      </c>
      <c r="K6" s="28">
        <v>4063</v>
      </c>
      <c r="L6" s="182">
        <v>2.1367521367521368E-2</v>
      </c>
      <c r="M6" s="182">
        <v>0.1438626126126126</v>
      </c>
    </row>
    <row r="7" spans="1:13" x14ac:dyDescent="0.25">
      <c r="A7" s="26" t="s">
        <v>82</v>
      </c>
      <c r="B7" s="28">
        <v>2292</v>
      </c>
      <c r="C7" s="28">
        <v>1844</v>
      </c>
      <c r="D7" s="28">
        <v>1826</v>
      </c>
      <c r="E7" s="28">
        <v>1693</v>
      </c>
      <c r="F7" s="28">
        <v>1379</v>
      </c>
      <c r="G7" s="28">
        <v>1819</v>
      </c>
      <c r="H7" s="28">
        <v>1168</v>
      </c>
      <c r="I7" s="28">
        <v>1622</v>
      </c>
      <c r="J7" s="28">
        <v>1065</v>
      </c>
      <c r="K7" s="28">
        <v>958</v>
      </c>
      <c r="L7" s="182">
        <v>-0.10046948356807511</v>
      </c>
      <c r="M7" s="182">
        <v>-0.58202443280977312</v>
      </c>
    </row>
    <row r="8" spans="1:13" x14ac:dyDescent="0.25">
      <c r="A8" s="26" t="s">
        <v>86</v>
      </c>
      <c r="B8" s="28">
        <v>441</v>
      </c>
      <c r="C8" s="28">
        <v>504</v>
      </c>
      <c r="D8" s="28">
        <v>475</v>
      </c>
      <c r="E8" s="28">
        <v>539</v>
      </c>
      <c r="F8" s="28">
        <v>531</v>
      </c>
      <c r="G8" s="28">
        <v>513</v>
      </c>
      <c r="H8" s="28">
        <v>483</v>
      </c>
      <c r="I8" s="28">
        <v>636</v>
      </c>
      <c r="J8" s="28">
        <v>535</v>
      </c>
      <c r="K8" s="28">
        <v>411</v>
      </c>
      <c r="L8" s="182">
        <v>-0.23177570093457944</v>
      </c>
      <c r="M8" s="182">
        <v>-6.8027210884353748E-2</v>
      </c>
    </row>
    <row r="9" spans="1:13" x14ac:dyDescent="0.25">
      <c r="A9" s="26" t="s">
        <v>94</v>
      </c>
      <c r="B9" s="28">
        <v>606</v>
      </c>
      <c r="C9" s="28">
        <v>504</v>
      </c>
      <c r="D9" s="28">
        <v>632</v>
      </c>
      <c r="E9" s="28">
        <v>629</v>
      </c>
      <c r="F9" s="28">
        <v>971</v>
      </c>
      <c r="G9" s="28">
        <v>1074</v>
      </c>
      <c r="H9" s="28">
        <v>1051</v>
      </c>
      <c r="I9" s="28">
        <v>2947</v>
      </c>
      <c r="J9" s="28">
        <v>1806</v>
      </c>
      <c r="K9" s="28">
        <v>1746</v>
      </c>
      <c r="L9" s="182">
        <v>-3.3222591362126248E-2</v>
      </c>
      <c r="M9" s="182">
        <v>1.8811881188118811</v>
      </c>
    </row>
    <row r="10" spans="1:13" x14ac:dyDescent="0.25">
      <c r="A10" s="26" t="s">
        <v>72</v>
      </c>
      <c r="B10" s="28">
        <v>5662</v>
      </c>
      <c r="C10" s="28">
        <v>5973</v>
      </c>
      <c r="D10" s="28">
        <v>6079</v>
      </c>
      <c r="E10" s="28">
        <v>6182</v>
      </c>
      <c r="F10" s="28">
        <v>5659</v>
      </c>
      <c r="G10" s="28">
        <v>4984</v>
      </c>
      <c r="H10" s="28">
        <v>5073</v>
      </c>
      <c r="I10" s="28">
        <v>5616</v>
      </c>
      <c r="J10" s="28">
        <v>4890</v>
      </c>
      <c r="K10" s="28">
        <v>5337</v>
      </c>
      <c r="L10" s="182">
        <v>9.1411042944785276E-2</v>
      </c>
      <c r="M10" s="182">
        <v>-5.7400211939244085E-2</v>
      </c>
    </row>
    <row r="11" spans="1:13" x14ac:dyDescent="0.25">
      <c r="A11" s="26" t="s">
        <v>13</v>
      </c>
      <c r="B11" s="28">
        <v>820</v>
      </c>
      <c r="C11" s="28">
        <v>777</v>
      </c>
      <c r="D11" s="28">
        <v>948</v>
      </c>
      <c r="E11" s="28">
        <v>1024</v>
      </c>
      <c r="F11" s="28">
        <v>790</v>
      </c>
      <c r="G11" s="28">
        <v>632</v>
      </c>
      <c r="H11" s="28">
        <v>571</v>
      </c>
      <c r="I11" s="28">
        <v>674</v>
      </c>
      <c r="J11" s="28">
        <v>685</v>
      </c>
      <c r="K11" s="28">
        <v>598</v>
      </c>
      <c r="L11" s="182">
        <v>-0.12700729927007298</v>
      </c>
      <c r="M11" s="182">
        <v>-0.27073170731707319</v>
      </c>
    </row>
    <row r="12" spans="1:13" x14ac:dyDescent="0.25">
      <c r="A12" s="26" t="s">
        <v>81</v>
      </c>
      <c r="B12" s="28">
        <v>3930</v>
      </c>
      <c r="C12" s="28">
        <v>3582</v>
      </c>
      <c r="D12" s="28">
        <v>3938</v>
      </c>
      <c r="E12" s="28">
        <v>4274</v>
      </c>
      <c r="F12" s="28">
        <v>4702</v>
      </c>
      <c r="G12" s="28">
        <v>3876</v>
      </c>
      <c r="H12" s="28">
        <v>4110</v>
      </c>
      <c r="I12" s="28">
        <v>4320</v>
      </c>
      <c r="J12" s="28">
        <v>3921</v>
      </c>
      <c r="K12" s="28">
        <v>3557</v>
      </c>
      <c r="L12" s="182">
        <v>-9.2833460851823521E-2</v>
      </c>
      <c r="M12" s="182">
        <v>-9.4910941475826974E-2</v>
      </c>
    </row>
    <row r="13" spans="1:13" x14ac:dyDescent="0.25">
      <c r="A13" s="26" t="s">
        <v>17</v>
      </c>
      <c r="B13" s="28">
        <v>765</v>
      </c>
      <c r="C13" s="28">
        <v>854</v>
      </c>
      <c r="D13" s="28">
        <v>778</v>
      </c>
      <c r="E13" s="28">
        <v>753</v>
      </c>
      <c r="F13" s="28">
        <v>826</v>
      </c>
      <c r="G13" s="28">
        <v>776</v>
      </c>
      <c r="H13" s="28">
        <v>902</v>
      </c>
      <c r="I13" s="28">
        <v>611</v>
      </c>
      <c r="J13" s="28">
        <v>640</v>
      </c>
      <c r="K13" s="28">
        <v>729</v>
      </c>
      <c r="L13" s="182">
        <v>0.13906250000000001</v>
      </c>
      <c r="M13" s="182">
        <v>-4.7058823529411764E-2</v>
      </c>
    </row>
    <row r="14" spans="1:13" x14ac:dyDescent="0.25">
      <c r="A14" s="26" t="s">
        <v>80</v>
      </c>
      <c r="B14" s="28">
        <v>669</v>
      </c>
      <c r="C14" s="28">
        <v>743</v>
      </c>
      <c r="D14" s="28">
        <v>834</v>
      </c>
      <c r="E14" s="28">
        <v>755</v>
      </c>
      <c r="F14" s="28">
        <v>793</v>
      </c>
      <c r="G14" s="28">
        <v>594</v>
      </c>
      <c r="H14" s="28">
        <v>646</v>
      </c>
      <c r="I14" s="28">
        <v>633</v>
      </c>
      <c r="J14" s="28">
        <v>373</v>
      </c>
      <c r="K14" s="28">
        <v>416</v>
      </c>
      <c r="L14" s="182">
        <v>0.11528150134048257</v>
      </c>
      <c r="M14" s="182">
        <v>-0.37817638266068759</v>
      </c>
    </row>
    <row r="15" spans="1:13" x14ac:dyDescent="0.25">
      <c r="A15" s="26" t="s">
        <v>20</v>
      </c>
      <c r="B15" s="28">
        <v>392</v>
      </c>
      <c r="C15" s="28">
        <v>352</v>
      </c>
      <c r="D15" s="28">
        <v>412</v>
      </c>
      <c r="E15" s="28">
        <v>388</v>
      </c>
      <c r="F15" s="28">
        <v>438</v>
      </c>
      <c r="G15" s="28">
        <v>343</v>
      </c>
      <c r="H15" s="28">
        <v>414</v>
      </c>
      <c r="I15" s="28">
        <v>421</v>
      </c>
      <c r="J15" s="28">
        <v>384</v>
      </c>
      <c r="K15" s="28">
        <v>350</v>
      </c>
      <c r="L15" s="182">
        <v>-8.8541666666666671E-2</v>
      </c>
      <c r="M15" s="182">
        <v>-0.10714285714285714</v>
      </c>
    </row>
    <row r="16" spans="1:13" x14ac:dyDescent="0.25">
      <c r="A16" s="26" t="s">
        <v>10</v>
      </c>
      <c r="B16" s="28">
        <v>615</v>
      </c>
      <c r="C16" s="28">
        <v>620</v>
      </c>
      <c r="D16" s="28">
        <v>627</v>
      </c>
      <c r="E16" s="28">
        <v>761</v>
      </c>
      <c r="F16" s="28">
        <v>628</v>
      </c>
      <c r="G16" s="28">
        <v>590</v>
      </c>
      <c r="H16" s="28">
        <v>642</v>
      </c>
      <c r="I16" s="28">
        <v>770</v>
      </c>
      <c r="J16" s="28">
        <v>596</v>
      </c>
      <c r="K16" s="28">
        <v>560</v>
      </c>
      <c r="L16" s="182">
        <v>-6.0402684563758392E-2</v>
      </c>
      <c r="M16" s="182">
        <v>-8.943089430894309E-2</v>
      </c>
    </row>
    <row r="17" spans="1:13" x14ac:dyDescent="0.25">
      <c r="A17" s="26" t="s">
        <v>83</v>
      </c>
      <c r="B17" s="28">
        <v>503</v>
      </c>
      <c r="C17" s="28">
        <v>494</v>
      </c>
      <c r="D17" s="28">
        <v>536</v>
      </c>
      <c r="E17" s="28">
        <v>523</v>
      </c>
      <c r="F17" s="28">
        <v>561</v>
      </c>
      <c r="G17" s="28">
        <v>606</v>
      </c>
      <c r="H17" s="28">
        <v>550</v>
      </c>
      <c r="I17" s="28">
        <v>578</v>
      </c>
      <c r="J17" s="28">
        <v>474</v>
      </c>
      <c r="K17" s="28">
        <v>496</v>
      </c>
      <c r="L17" s="182">
        <v>4.6413502109704644E-2</v>
      </c>
      <c r="M17" s="182">
        <v>-1.3916500994035786E-2</v>
      </c>
    </row>
    <row r="18" spans="1:13" x14ac:dyDescent="0.25">
      <c r="A18" s="26" t="s">
        <v>9</v>
      </c>
      <c r="B18" s="28">
        <v>340</v>
      </c>
      <c r="C18" s="28">
        <v>384</v>
      </c>
      <c r="D18" s="28">
        <v>392</v>
      </c>
      <c r="E18" s="28">
        <v>414</v>
      </c>
      <c r="F18" s="28">
        <v>303</v>
      </c>
      <c r="G18" s="28">
        <v>226</v>
      </c>
      <c r="H18" s="28">
        <v>233</v>
      </c>
      <c r="I18" s="28">
        <v>336</v>
      </c>
      <c r="J18" s="28">
        <v>326</v>
      </c>
      <c r="K18" s="28">
        <v>233</v>
      </c>
      <c r="L18" s="182">
        <v>-0.28527607361963192</v>
      </c>
      <c r="M18" s="182">
        <v>-0.31470588235294117</v>
      </c>
    </row>
    <row r="19" spans="1:13" x14ac:dyDescent="0.25">
      <c r="A19" s="26" t="s">
        <v>26</v>
      </c>
      <c r="B19" s="28">
        <v>300</v>
      </c>
      <c r="C19" s="28">
        <v>336</v>
      </c>
      <c r="D19" s="28">
        <v>373</v>
      </c>
      <c r="E19" s="28">
        <v>385</v>
      </c>
      <c r="F19" s="28">
        <v>215</v>
      </c>
      <c r="G19" s="28">
        <v>204</v>
      </c>
      <c r="H19" s="28">
        <v>203</v>
      </c>
      <c r="I19" s="28">
        <v>185</v>
      </c>
      <c r="J19" s="28">
        <v>214</v>
      </c>
      <c r="K19" s="28">
        <v>229</v>
      </c>
      <c r="L19" s="182">
        <v>7.0093457943925228E-2</v>
      </c>
      <c r="M19" s="182">
        <v>-0.23666666666666666</v>
      </c>
    </row>
    <row r="20" spans="1:13" x14ac:dyDescent="0.25">
      <c r="A20" s="130" t="s">
        <v>25</v>
      </c>
      <c r="B20" s="134">
        <v>490</v>
      </c>
      <c r="C20" s="134">
        <v>403</v>
      </c>
      <c r="D20" s="134">
        <v>402</v>
      </c>
      <c r="E20" s="134">
        <v>380</v>
      </c>
      <c r="F20" s="134">
        <v>334</v>
      </c>
      <c r="G20" s="134">
        <v>275</v>
      </c>
      <c r="H20" s="134">
        <v>342</v>
      </c>
      <c r="I20" s="134">
        <v>703</v>
      </c>
      <c r="J20" s="134">
        <v>416</v>
      </c>
      <c r="K20" s="134">
        <v>522</v>
      </c>
      <c r="L20" s="181">
        <v>0.25480769230769229</v>
      </c>
      <c r="M20" s="181">
        <v>6.5306122448979598E-2</v>
      </c>
    </row>
    <row r="21" spans="1:13" x14ac:dyDescent="0.25">
      <c r="A21" s="26" t="s">
        <v>107</v>
      </c>
      <c r="B21" s="28">
        <v>490</v>
      </c>
      <c r="C21" s="28">
        <v>403</v>
      </c>
      <c r="D21" s="28">
        <v>402</v>
      </c>
      <c r="E21" s="28">
        <v>380</v>
      </c>
      <c r="F21" s="28">
        <v>334</v>
      </c>
      <c r="G21" s="28">
        <v>275</v>
      </c>
      <c r="H21" s="28">
        <v>342</v>
      </c>
      <c r="I21" s="28">
        <v>703</v>
      </c>
      <c r="J21" s="28">
        <v>416</v>
      </c>
      <c r="K21" s="28">
        <v>522</v>
      </c>
      <c r="L21" s="182">
        <v>0.25480769230769229</v>
      </c>
      <c r="M21" s="182">
        <v>6.5306122448979598E-2</v>
      </c>
    </row>
    <row r="22" spans="1:13" x14ac:dyDescent="0.25">
      <c r="A22" s="130" t="s">
        <v>7</v>
      </c>
      <c r="B22" s="134">
        <v>17564</v>
      </c>
      <c r="C22" s="134">
        <v>17604</v>
      </c>
      <c r="D22" s="134">
        <v>17041</v>
      </c>
      <c r="E22" s="134">
        <v>18151</v>
      </c>
      <c r="F22" s="134">
        <v>19072</v>
      </c>
      <c r="G22" s="134">
        <v>17569</v>
      </c>
      <c r="H22" s="134">
        <v>18168</v>
      </c>
      <c r="I22" s="134">
        <v>20721</v>
      </c>
      <c r="J22" s="134">
        <v>20479</v>
      </c>
      <c r="K22" s="134">
        <v>20887</v>
      </c>
      <c r="L22" s="181">
        <v>1.9922847795302505E-2</v>
      </c>
      <c r="M22" s="181">
        <v>0.18919380551127307</v>
      </c>
    </row>
    <row r="23" spans="1:13" x14ac:dyDescent="0.25">
      <c r="A23" s="26" t="s">
        <v>24</v>
      </c>
      <c r="B23" s="28">
        <v>3174</v>
      </c>
      <c r="C23" s="28">
        <v>3068</v>
      </c>
      <c r="D23" s="28">
        <v>3404</v>
      </c>
      <c r="E23" s="28">
        <v>3682</v>
      </c>
      <c r="F23" s="28">
        <v>3453</v>
      </c>
      <c r="G23" s="28">
        <v>2990</v>
      </c>
      <c r="H23" s="28">
        <v>3485</v>
      </c>
      <c r="I23" s="28">
        <v>4083</v>
      </c>
      <c r="J23" s="28">
        <v>4692</v>
      </c>
      <c r="K23" s="28">
        <v>5109</v>
      </c>
      <c r="L23" s="129">
        <v>8.8874680306905374E-2</v>
      </c>
      <c r="M23" s="129">
        <v>0.60964083175803407</v>
      </c>
    </row>
    <row r="24" spans="1:13" x14ac:dyDescent="0.25">
      <c r="A24" s="26" t="s">
        <v>87</v>
      </c>
      <c r="B24" s="28">
        <v>3411</v>
      </c>
      <c r="C24" s="28">
        <v>2950</v>
      </c>
      <c r="D24" s="28">
        <v>2976</v>
      </c>
      <c r="E24" s="28">
        <v>2862</v>
      </c>
      <c r="F24" s="28">
        <v>3038</v>
      </c>
      <c r="G24" s="28">
        <v>2304</v>
      </c>
      <c r="H24" s="28">
        <v>2302</v>
      </c>
      <c r="I24" s="28">
        <v>2099</v>
      </c>
      <c r="J24" s="28">
        <v>1834</v>
      </c>
      <c r="K24" s="28">
        <v>1952</v>
      </c>
      <c r="L24" s="129">
        <v>6.4340239912759001E-2</v>
      </c>
      <c r="M24" s="129">
        <v>-0.42773380240398712</v>
      </c>
    </row>
    <row r="25" spans="1:13" x14ac:dyDescent="0.25">
      <c r="A25" s="26" t="s">
        <v>85</v>
      </c>
      <c r="B25" s="28">
        <v>766</v>
      </c>
      <c r="C25" s="28">
        <v>1092</v>
      </c>
      <c r="D25" s="28">
        <v>923</v>
      </c>
      <c r="E25" s="28">
        <v>1168</v>
      </c>
      <c r="F25" s="28">
        <v>1316</v>
      </c>
      <c r="G25" s="28">
        <v>1119</v>
      </c>
      <c r="H25" s="28">
        <v>1114</v>
      </c>
      <c r="I25" s="28">
        <v>1074</v>
      </c>
      <c r="J25" s="28">
        <v>693</v>
      </c>
      <c r="K25" s="28">
        <v>692</v>
      </c>
      <c r="L25" s="129">
        <v>-1.443001443001443E-3</v>
      </c>
      <c r="M25" s="129">
        <v>-9.6605744125326368E-2</v>
      </c>
    </row>
    <row r="26" spans="1:13" x14ac:dyDescent="0.25">
      <c r="A26" s="26" t="s">
        <v>84</v>
      </c>
      <c r="B26" s="28">
        <v>2049</v>
      </c>
      <c r="C26" s="28">
        <v>2091</v>
      </c>
      <c r="D26" s="28">
        <v>1506</v>
      </c>
      <c r="E26" s="28">
        <v>1653</v>
      </c>
      <c r="F26" s="28">
        <v>1600</v>
      </c>
      <c r="G26" s="28">
        <v>1801</v>
      </c>
      <c r="H26" s="28">
        <v>1811</v>
      </c>
      <c r="I26" s="28">
        <v>2183</v>
      </c>
      <c r="J26" s="28">
        <v>1904</v>
      </c>
      <c r="K26" s="28">
        <v>1803</v>
      </c>
      <c r="L26" s="129">
        <v>-5.3046218487394957E-2</v>
      </c>
      <c r="M26" s="129">
        <v>-0.12005856515373353</v>
      </c>
    </row>
    <row r="27" spans="1:13" x14ac:dyDescent="0.25">
      <c r="A27" s="26" t="s">
        <v>22</v>
      </c>
      <c r="B27" s="28">
        <v>2287</v>
      </c>
      <c r="C27" s="28">
        <v>2356</v>
      </c>
      <c r="D27" s="28">
        <v>2450</v>
      </c>
      <c r="E27" s="28">
        <v>2809</v>
      </c>
      <c r="F27" s="28">
        <v>3209</v>
      </c>
      <c r="G27" s="28">
        <v>3076</v>
      </c>
      <c r="H27" s="28">
        <v>2859</v>
      </c>
      <c r="I27" s="28">
        <v>2709</v>
      </c>
      <c r="J27" s="28">
        <v>2425</v>
      </c>
      <c r="K27" s="28">
        <v>2478</v>
      </c>
      <c r="L27" s="129">
        <v>2.1855670103092785E-2</v>
      </c>
      <c r="M27" s="129">
        <v>8.3515522518583296E-2</v>
      </c>
    </row>
    <row r="28" spans="1:13" x14ac:dyDescent="0.25">
      <c r="A28" s="26" t="s">
        <v>88</v>
      </c>
      <c r="B28" s="28">
        <v>3170</v>
      </c>
      <c r="C28" s="28">
        <v>3157</v>
      </c>
      <c r="D28" s="28">
        <v>2762</v>
      </c>
      <c r="E28" s="28">
        <v>2846</v>
      </c>
      <c r="F28" s="28">
        <v>3257</v>
      </c>
      <c r="G28" s="28">
        <v>3348</v>
      </c>
      <c r="H28" s="28">
        <v>3213</v>
      </c>
      <c r="I28" s="28">
        <v>3679</v>
      </c>
      <c r="J28" s="28">
        <v>3941</v>
      </c>
      <c r="K28" s="28">
        <v>3930</v>
      </c>
      <c r="L28" s="129">
        <v>-2.7911697538695762E-3</v>
      </c>
      <c r="M28" s="129">
        <v>0.23974763406940064</v>
      </c>
    </row>
    <row r="29" spans="1:13" x14ac:dyDescent="0.25">
      <c r="A29" s="26" t="s">
        <v>19</v>
      </c>
      <c r="B29" s="28">
        <v>2707</v>
      </c>
      <c r="C29" s="28">
        <v>2890</v>
      </c>
      <c r="D29" s="28">
        <v>3020</v>
      </c>
      <c r="E29" s="28">
        <v>3131</v>
      </c>
      <c r="F29" s="28">
        <v>3199</v>
      </c>
      <c r="G29" s="28">
        <v>2931</v>
      </c>
      <c r="H29" s="28">
        <v>3384</v>
      </c>
      <c r="I29" s="28">
        <v>4894</v>
      </c>
      <c r="J29" s="28">
        <v>4990</v>
      </c>
      <c r="K29" s="28">
        <v>4923</v>
      </c>
      <c r="L29" s="129">
        <v>-1.3426853707414829E-2</v>
      </c>
      <c r="M29" s="129">
        <v>0.81861839674916881</v>
      </c>
    </row>
    <row r="30" spans="1:13" x14ac:dyDescent="0.25">
      <c r="A30" s="130" t="s">
        <v>29</v>
      </c>
      <c r="B30" s="134">
        <v>39887</v>
      </c>
      <c r="C30" s="134">
        <v>39682</v>
      </c>
      <c r="D30" s="134">
        <v>40137</v>
      </c>
      <c r="E30" s="134">
        <v>41718</v>
      </c>
      <c r="F30" s="134">
        <v>42666</v>
      </c>
      <c r="G30" s="134">
        <v>40070</v>
      </c>
      <c r="H30" s="134">
        <v>40420</v>
      </c>
      <c r="I30" s="134">
        <v>45998</v>
      </c>
      <c r="J30" s="134">
        <v>41702</v>
      </c>
      <c r="K30" s="134">
        <v>41932</v>
      </c>
      <c r="L30" s="181">
        <v>5.5153230060908352E-3</v>
      </c>
      <c r="M30" s="181">
        <v>5.1269837290345226E-2</v>
      </c>
    </row>
    <row r="33" spans="2:2" x14ac:dyDescent="0.25">
      <c r="B33" s="12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7E7D-77DA-464F-9CEC-786B6AA264EE}">
  <sheetPr>
    <tabColor rgb="FF00B050"/>
  </sheetPr>
  <dimension ref="A2:M30"/>
  <sheetViews>
    <sheetView workbookViewId="0">
      <selection activeCell="E11" sqref="E11"/>
    </sheetView>
  </sheetViews>
  <sheetFormatPr defaultRowHeight="15" x14ac:dyDescent="0.25"/>
  <cols>
    <col min="1" max="1" width="36.28515625" customWidth="1"/>
    <col min="2" max="11" width="9.5703125" customWidth="1"/>
    <col min="12" max="12" width="11.85546875" customWidth="1"/>
    <col min="13" max="13" width="12.140625" customWidth="1"/>
  </cols>
  <sheetData>
    <row r="2" spans="1:13" x14ac:dyDescent="0.25">
      <c r="A2" s="1" t="s">
        <v>160</v>
      </c>
    </row>
    <row r="3" spans="1:13" ht="30" x14ac:dyDescent="0.25">
      <c r="A3" s="25" t="s">
        <v>64</v>
      </c>
      <c r="B3" s="166" t="s">
        <v>0</v>
      </c>
      <c r="C3" s="166" t="s">
        <v>1</v>
      </c>
      <c r="D3" s="166" t="s">
        <v>102</v>
      </c>
      <c r="E3" s="166" t="s">
        <v>103</v>
      </c>
      <c r="F3" s="166" t="s">
        <v>104</v>
      </c>
      <c r="G3" s="166" t="s">
        <v>27</v>
      </c>
      <c r="H3" s="166" t="s">
        <v>108</v>
      </c>
      <c r="I3" s="166" t="s">
        <v>109</v>
      </c>
      <c r="J3" s="166" t="s">
        <v>115</v>
      </c>
      <c r="K3" s="166" t="s">
        <v>116</v>
      </c>
      <c r="L3" s="142" t="s">
        <v>165</v>
      </c>
      <c r="M3" s="142" t="s">
        <v>166</v>
      </c>
    </row>
    <row r="4" spans="1:13" x14ac:dyDescent="0.25">
      <c r="A4" s="130" t="s">
        <v>63</v>
      </c>
      <c r="B4" s="143">
        <v>101903</v>
      </c>
      <c r="C4" s="143">
        <v>105859</v>
      </c>
      <c r="D4" s="143">
        <v>111906</v>
      </c>
      <c r="E4" s="143">
        <v>117877</v>
      </c>
      <c r="F4" s="143">
        <v>121639</v>
      </c>
      <c r="G4" s="143">
        <v>123725</v>
      </c>
      <c r="H4" s="143">
        <v>130416</v>
      </c>
      <c r="I4" s="143">
        <v>138005</v>
      </c>
      <c r="J4" s="143">
        <v>139114</v>
      </c>
      <c r="K4" s="143">
        <v>142401</v>
      </c>
      <c r="L4" s="181">
        <v>2.3628103569734174E-2</v>
      </c>
      <c r="M4" s="181">
        <v>0.39741715160495766</v>
      </c>
    </row>
    <row r="5" spans="1:13" x14ac:dyDescent="0.25">
      <c r="A5" s="26" t="s">
        <v>14</v>
      </c>
      <c r="B5" s="28">
        <v>9941</v>
      </c>
      <c r="C5" s="28">
        <v>10537</v>
      </c>
      <c r="D5" s="28">
        <v>10916</v>
      </c>
      <c r="E5" s="28">
        <v>11509</v>
      </c>
      <c r="F5" s="28">
        <v>12498</v>
      </c>
      <c r="G5" s="28">
        <v>12633</v>
      </c>
      <c r="H5" s="28">
        <v>13292</v>
      </c>
      <c r="I5" s="28">
        <v>13919</v>
      </c>
      <c r="J5" s="28">
        <v>13727</v>
      </c>
      <c r="K5" s="28">
        <v>13673</v>
      </c>
      <c r="L5" s="182">
        <v>-3.9338529904567642E-3</v>
      </c>
      <c r="M5" s="182">
        <v>0.37541494819434662</v>
      </c>
    </row>
    <row r="6" spans="1:13" x14ac:dyDescent="0.25">
      <c r="A6" s="26" t="s">
        <v>11</v>
      </c>
      <c r="B6" s="28">
        <v>2869</v>
      </c>
      <c r="C6" s="28">
        <v>3020</v>
      </c>
      <c r="D6" s="28">
        <v>3221</v>
      </c>
      <c r="E6" s="28">
        <v>3406</v>
      </c>
      <c r="F6" s="28">
        <v>3452</v>
      </c>
      <c r="G6" s="28">
        <v>4073</v>
      </c>
      <c r="H6" s="28">
        <v>4304</v>
      </c>
      <c r="I6" s="28">
        <v>4147</v>
      </c>
      <c r="J6" s="28">
        <v>4226</v>
      </c>
      <c r="K6" s="28">
        <v>4358</v>
      </c>
      <c r="L6" s="182">
        <v>3.1235210601041175E-2</v>
      </c>
      <c r="M6" s="182">
        <v>0.51899616591146736</v>
      </c>
    </row>
    <row r="7" spans="1:13" x14ac:dyDescent="0.25">
      <c r="A7" s="26" t="s">
        <v>82</v>
      </c>
      <c r="B7" s="28">
        <v>3101</v>
      </c>
      <c r="C7" s="28">
        <v>3170</v>
      </c>
      <c r="D7" s="28">
        <v>3278</v>
      </c>
      <c r="E7" s="28">
        <v>3501</v>
      </c>
      <c r="F7" s="28">
        <v>3641</v>
      </c>
      <c r="G7" s="28">
        <v>3775</v>
      </c>
      <c r="H7" s="28">
        <v>3630</v>
      </c>
      <c r="I7" s="28">
        <v>3911</v>
      </c>
      <c r="J7" s="28">
        <v>3925</v>
      </c>
      <c r="K7" s="28">
        <v>4156</v>
      </c>
      <c r="L7" s="182">
        <v>5.8853503184713378E-2</v>
      </c>
      <c r="M7" s="182">
        <v>0.34021283456949369</v>
      </c>
    </row>
    <row r="8" spans="1:13" x14ac:dyDescent="0.25">
      <c r="A8" s="26" t="s">
        <v>86</v>
      </c>
      <c r="B8" s="28">
        <v>3674</v>
      </c>
      <c r="C8" s="28">
        <v>3782</v>
      </c>
      <c r="D8" s="28">
        <v>4012</v>
      </c>
      <c r="E8" s="28">
        <v>4011</v>
      </c>
      <c r="F8" s="28">
        <v>4065</v>
      </c>
      <c r="G8" s="28">
        <v>4276</v>
      </c>
      <c r="H8" s="28">
        <v>4662</v>
      </c>
      <c r="I8" s="28">
        <v>4933</v>
      </c>
      <c r="J8" s="28">
        <v>4813</v>
      </c>
      <c r="K8" s="28">
        <v>4922</v>
      </c>
      <c r="L8" s="182">
        <v>2.2646997714523165E-2</v>
      </c>
      <c r="M8" s="182">
        <v>0.33968426782798039</v>
      </c>
    </row>
    <row r="9" spans="1:13" x14ac:dyDescent="0.25">
      <c r="A9" s="26" t="s">
        <v>94</v>
      </c>
      <c r="B9" s="28">
        <v>11756</v>
      </c>
      <c r="C9" s="28">
        <v>12925</v>
      </c>
      <c r="D9" s="28">
        <v>14486</v>
      </c>
      <c r="E9" s="28">
        <v>16429</v>
      </c>
      <c r="F9" s="28">
        <v>16981</v>
      </c>
      <c r="G9" s="28">
        <v>19485</v>
      </c>
      <c r="H9" s="28">
        <v>21979</v>
      </c>
      <c r="I9" s="28">
        <v>26192</v>
      </c>
      <c r="J9" s="28">
        <v>25717</v>
      </c>
      <c r="K9" s="28">
        <v>27090</v>
      </c>
      <c r="L9" s="182">
        <v>5.3388808959054325E-2</v>
      </c>
      <c r="M9" s="182">
        <v>1.30435522286492</v>
      </c>
    </row>
    <row r="10" spans="1:13" x14ac:dyDescent="0.25">
      <c r="A10" s="26" t="s">
        <v>72</v>
      </c>
      <c r="B10" s="28">
        <v>37702</v>
      </c>
      <c r="C10" s="28">
        <v>38894</v>
      </c>
      <c r="D10" s="28">
        <v>40491</v>
      </c>
      <c r="E10" s="28">
        <v>41983</v>
      </c>
      <c r="F10" s="28">
        <v>43066</v>
      </c>
      <c r="G10" s="28">
        <v>42409</v>
      </c>
      <c r="H10" s="28">
        <v>43403</v>
      </c>
      <c r="I10" s="28">
        <v>44951</v>
      </c>
      <c r="J10" s="28">
        <v>46131</v>
      </c>
      <c r="K10" s="28">
        <v>47023</v>
      </c>
      <c r="L10" s="182">
        <v>1.9336238104528409E-2</v>
      </c>
      <c r="M10" s="182">
        <v>0.24722826375258608</v>
      </c>
    </row>
    <row r="11" spans="1:13" x14ac:dyDescent="0.25">
      <c r="A11" s="26" t="s">
        <v>13</v>
      </c>
      <c r="B11" s="28">
        <v>7387</v>
      </c>
      <c r="C11" s="28">
        <v>7350</v>
      </c>
      <c r="D11" s="28">
        <v>7668</v>
      </c>
      <c r="E11" s="28">
        <v>8112</v>
      </c>
      <c r="F11" s="28">
        <v>8264</v>
      </c>
      <c r="G11" s="28">
        <v>7828</v>
      </c>
      <c r="H11" s="28">
        <v>8445</v>
      </c>
      <c r="I11" s="28">
        <v>8706</v>
      </c>
      <c r="J11" s="28">
        <v>8708</v>
      </c>
      <c r="K11" s="28">
        <v>8779</v>
      </c>
      <c r="L11" s="182">
        <v>8.153422140560404E-3</v>
      </c>
      <c r="M11" s="182">
        <v>0.1884391498578584</v>
      </c>
    </row>
    <row r="12" spans="1:13" x14ac:dyDescent="0.25">
      <c r="A12" s="26" t="s">
        <v>81</v>
      </c>
      <c r="B12" s="28">
        <v>457</v>
      </c>
      <c r="C12" s="28">
        <v>533</v>
      </c>
      <c r="D12" s="28">
        <v>570</v>
      </c>
      <c r="E12" s="28">
        <v>536</v>
      </c>
      <c r="F12" s="28">
        <v>668</v>
      </c>
      <c r="G12" s="28">
        <v>623</v>
      </c>
      <c r="H12" s="28">
        <v>800</v>
      </c>
      <c r="I12" s="28">
        <v>938</v>
      </c>
      <c r="J12" s="28">
        <v>975</v>
      </c>
      <c r="K12" s="28">
        <v>1053</v>
      </c>
      <c r="L12" s="182">
        <v>0.08</v>
      </c>
      <c r="M12" s="182">
        <v>1.3041575492341357</v>
      </c>
    </row>
    <row r="13" spans="1:13" x14ac:dyDescent="0.25">
      <c r="A13" s="26" t="s">
        <v>17</v>
      </c>
      <c r="B13" s="28">
        <v>4238</v>
      </c>
      <c r="C13" s="28">
        <v>4379</v>
      </c>
      <c r="D13" s="28">
        <v>4760</v>
      </c>
      <c r="E13" s="28">
        <v>5182</v>
      </c>
      <c r="F13" s="28">
        <v>5537</v>
      </c>
      <c r="G13" s="28">
        <v>5347</v>
      </c>
      <c r="H13" s="28">
        <v>6045</v>
      </c>
      <c r="I13" s="28">
        <v>6297</v>
      </c>
      <c r="J13" s="28">
        <v>6322</v>
      </c>
      <c r="K13" s="28">
        <v>6370</v>
      </c>
      <c r="L13" s="182">
        <v>7.5925340082252449E-3</v>
      </c>
      <c r="M13" s="182">
        <v>0.50306748466257667</v>
      </c>
    </row>
    <row r="14" spans="1:13" x14ac:dyDescent="0.25">
      <c r="A14" s="26" t="s">
        <v>80</v>
      </c>
      <c r="B14" s="28">
        <v>5153</v>
      </c>
      <c r="C14" s="28">
        <v>5626</v>
      </c>
      <c r="D14" s="28">
        <v>6058</v>
      </c>
      <c r="E14" s="28">
        <v>6229</v>
      </c>
      <c r="F14" s="28">
        <v>6298</v>
      </c>
      <c r="G14" s="28">
        <v>6542</v>
      </c>
      <c r="H14" s="28">
        <v>6685</v>
      </c>
      <c r="I14" s="28">
        <v>6485</v>
      </c>
      <c r="J14" s="28">
        <v>6501</v>
      </c>
      <c r="K14" s="28">
        <v>6711</v>
      </c>
      <c r="L14" s="182">
        <v>3.2302722658052604E-2</v>
      </c>
      <c r="M14" s="182">
        <v>0.30234814671065396</v>
      </c>
    </row>
    <row r="15" spans="1:13" x14ac:dyDescent="0.25">
      <c r="A15" s="26" t="s">
        <v>20</v>
      </c>
      <c r="B15" s="28">
        <v>4278</v>
      </c>
      <c r="C15" s="28">
        <v>3878</v>
      </c>
      <c r="D15" s="28">
        <v>4019</v>
      </c>
      <c r="E15" s="28">
        <v>3934</v>
      </c>
      <c r="F15" s="28">
        <v>3776</v>
      </c>
      <c r="G15" s="28">
        <v>3613</v>
      </c>
      <c r="H15" s="28">
        <v>3713</v>
      </c>
      <c r="I15" s="28">
        <v>3726</v>
      </c>
      <c r="J15" s="28">
        <v>4305</v>
      </c>
      <c r="K15" s="28">
        <v>4269</v>
      </c>
      <c r="L15" s="182">
        <v>-8.3623693379790941E-3</v>
      </c>
      <c r="M15" s="182">
        <v>-2.1037868162692847E-3</v>
      </c>
    </row>
    <row r="16" spans="1:13" x14ac:dyDescent="0.25">
      <c r="A16" s="26" t="s">
        <v>10</v>
      </c>
      <c r="B16" s="28">
        <v>3268</v>
      </c>
      <c r="C16" s="28">
        <v>3328</v>
      </c>
      <c r="D16" s="28">
        <v>3586</v>
      </c>
      <c r="E16" s="28">
        <v>3731</v>
      </c>
      <c r="F16" s="28">
        <v>3814</v>
      </c>
      <c r="G16" s="28">
        <v>3853</v>
      </c>
      <c r="H16" s="28">
        <v>4058</v>
      </c>
      <c r="I16" s="28">
        <v>4248</v>
      </c>
      <c r="J16" s="28">
        <v>4226</v>
      </c>
      <c r="K16" s="28">
        <v>4282</v>
      </c>
      <c r="L16" s="182">
        <v>1.3251301467108376E-2</v>
      </c>
      <c r="M16" s="182">
        <v>0.310281517747858</v>
      </c>
    </row>
    <row r="17" spans="1:13" x14ac:dyDescent="0.25">
      <c r="A17" s="26" t="s">
        <v>83</v>
      </c>
      <c r="B17" s="28">
        <v>2732</v>
      </c>
      <c r="C17" s="28">
        <v>2767</v>
      </c>
      <c r="D17" s="28">
        <v>2855</v>
      </c>
      <c r="E17" s="28">
        <v>2854</v>
      </c>
      <c r="F17" s="28">
        <v>2897</v>
      </c>
      <c r="G17" s="28">
        <v>2687</v>
      </c>
      <c r="H17" s="28">
        <v>2605</v>
      </c>
      <c r="I17" s="28">
        <v>2610</v>
      </c>
      <c r="J17" s="28">
        <v>2636</v>
      </c>
      <c r="K17" s="28">
        <v>2609</v>
      </c>
      <c r="L17" s="182">
        <v>-1.024279210925645E-2</v>
      </c>
      <c r="M17" s="182">
        <v>-4.5021961932650074E-2</v>
      </c>
    </row>
    <row r="18" spans="1:13" x14ac:dyDescent="0.25">
      <c r="A18" s="26" t="s">
        <v>9</v>
      </c>
      <c r="B18" s="28">
        <v>1177</v>
      </c>
      <c r="C18" s="28">
        <v>1249</v>
      </c>
      <c r="D18" s="28">
        <v>1347</v>
      </c>
      <c r="E18" s="28">
        <v>1517</v>
      </c>
      <c r="F18" s="28">
        <v>1620</v>
      </c>
      <c r="G18" s="28">
        <v>1447</v>
      </c>
      <c r="H18" s="28">
        <v>1644</v>
      </c>
      <c r="I18" s="28">
        <v>1713</v>
      </c>
      <c r="J18" s="28">
        <v>1826</v>
      </c>
      <c r="K18" s="28">
        <v>1786</v>
      </c>
      <c r="L18" s="182">
        <v>-2.1905805038335158E-2</v>
      </c>
      <c r="M18" s="182">
        <v>0.51741716227697532</v>
      </c>
    </row>
    <row r="19" spans="1:13" x14ac:dyDescent="0.25">
      <c r="A19" s="26" t="s">
        <v>26</v>
      </c>
      <c r="B19" s="28">
        <v>4170</v>
      </c>
      <c r="C19" s="28">
        <v>4421</v>
      </c>
      <c r="D19" s="28">
        <v>4639</v>
      </c>
      <c r="E19" s="28">
        <v>4943</v>
      </c>
      <c r="F19" s="28">
        <v>5062</v>
      </c>
      <c r="G19" s="28">
        <v>5134</v>
      </c>
      <c r="H19" s="28">
        <v>5151</v>
      </c>
      <c r="I19" s="28">
        <v>5229</v>
      </c>
      <c r="J19" s="28">
        <v>5076</v>
      </c>
      <c r="K19" s="28">
        <v>5320</v>
      </c>
      <c r="L19" s="182">
        <v>4.8069345941686367E-2</v>
      </c>
      <c r="M19" s="182">
        <v>0.27577937649880097</v>
      </c>
    </row>
    <row r="20" spans="1:13" x14ac:dyDescent="0.25">
      <c r="A20" s="130" t="s">
        <v>25</v>
      </c>
      <c r="B20" s="143">
        <v>3286</v>
      </c>
      <c r="C20" s="143">
        <v>3187</v>
      </c>
      <c r="D20" s="143">
        <v>3413</v>
      </c>
      <c r="E20" s="143">
        <v>3584</v>
      </c>
      <c r="F20" s="143">
        <v>3387</v>
      </c>
      <c r="G20" s="143">
        <v>3343</v>
      </c>
      <c r="H20" s="143">
        <v>3639</v>
      </c>
      <c r="I20" s="143">
        <v>3792</v>
      </c>
      <c r="J20" s="143">
        <v>3524</v>
      </c>
      <c r="K20" s="143">
        <v>3582</v>
      </c>
      <c r="L20" s="181">
        <v>1.6458569807037457E-2</v>
      </c>
      <c r="M20" s="181">
        <v>9.007912355447352E-2</v>
      </c>
    </row>
    <row r="21" spans="1:13" x14ac:dyDescent="0.25">
      <c r="A21" s="26" t="s">
        <v>107</v>
      </c>
      <c r="B21" s="28">
        <v>3286</v>
      </c>
      <c r="C21" s="28">
        <v>3187</v>
      </c>
      <c r="D21" s="28">
        <v>3413</v>
      </c>
      <c r="E21" s="28">
        <v>3584</v>
      </c>
      <c r="F21" s="28">
        <v>3387</v>
      </c>
      <c r="G21" s="28">
        <v>3343</v>
      </c>
      <c r="H21" s="28">
        <v>3639</v>
      </c>
      <c r="I21" s="28">
        <v>3792</v>
      </c>
      <c r="J21" s="28">
        <v>3524</v>
      </c>
      <c r="K21" s="28">
        <v>3582</v>
      </c>
      <c r="L21" s="182">
        <v>1.6458569807037457E-2</v>
      </c>
      <c r="M21" s="182">
        <v>9.007912355447352E-2</v>
      </c>
    </row>
    <row r="22" spans="1:13" x14ac:dyDescent="0.25">
      <c r="A22" s="130" t="s">
        <v>7</v>
      </c>
      <c r="B22" s="143">
        <v>53173</v>
      </c>
      <c r="C22" s="143">
        <v>55365</v>
      </c>
      <c r="D22" s="143">
        <v>58824</v>
      </c>
      <c r="E22" s="143">
        <v>60426</v>
      </c>
      <c r="F22" s="143">
        <v>65329</v>
      </c>
      <c r="G22" s="143">
        <v>65166</v>
      </c>
      <c r="H22" s="143">
        <v>71092</v>
      </c>
      <c r="I22" s="143">
        <v>78845</v>
      </c>
      <c r="J22" s="143">
        <v>81287</v>
      </c>
      <c r="K22" s="143">
        <v>83908</v>
      </c>
      <c r="L22" s="181">
        <v>3.2243778217919225E-2</v>
      </c>
      <c r="M22" s="181">
        <v>0.57801891937637517</v>
      </c>
    </row>
    <row r="23" spans="1:13" x14ac:dyDescent="0.25">
      <c r="A23" s="26" t="s">
        <v>24</v>
      </c>
      <c r="B23" s="28">
        <v>18332</v>
      </c>
      <c r="C23" s="28">
        <v>19074</v>
      </c>
      <c r="D23" s="28">
        <v>20321</v>
      </c>
      <c r="E23" s="28">
        <v>20929</v>
      </c>
      <c r="F23" s="28">
        <v>22013</v>
      </c>
      <c r="G23" s="28">
        <v>21794</v>
      </c>
      <c r="H23" s="28">
        <v>24450</v>
      </c>
      <c r="I23" s="28">
        <v>26862</v>
      </c>
      <c r="J23" s="28">
        <v>27822</v>
      </c>
      <c r="K23" s="28">
        <v>29233</v>
      </c>
      <c r="L23" s="182">
        <v>5.0715261304004028E-2</v>
      </c>
      <c r="M23" s="182">
        <v>0.59464324678158409</v>
      </c>
    </row>
    <row r="24" spans="1:13" x14ac:dyDescent="0.25">
      <c r="A24" s="26" t="s">
        <v>87</v>
      </c>
      <c r="B24" s="28">
        <v>10382</v>
      </c>
      <c r="C24" s="28">
        <v>10887</v>
      </c>
      <c r="D24" s="28">
        <v>11418</v>
      </c>
      <c r="E24" s="28">
        <v>11664</v>
      </c>
      <c r="F24" s="28">
        <v>12421</v>
      </c>
      <c r="G24" s="28">
        <v>12890</v>
      </c>
      <c r="H24" s="28">
        <v>13133</v>
      </c>
      <c r="I24" s="28">
        <v>13800</v>
      </c>
      <c r="J24" s="28">
        <v>13799</v>
      </c>
      <c r="K24" s="28">
        <v>13703</v>
      </c>
      <c r="L24" s="182">
        <v>-6.9570258714399596E-3</v>
      </c>
      <c r="M24" s="182">
        <v>0.31988056251204006</v>
      </c>
    </row>
    <row r="25" spans="1:13" x14ac:dyDescent="0.25">
      <c r="A25" s="26" t="s">
        <v>85</v>
      </c>
      <c r="B25" s="28">
        <v>43</v>
      </c>
      <c r="C25" s="28">
        <v>51</v>
      </c>
      <c r="D25" s="28">
        <v>69</v>
      </c>
      <c r="E25" s="28">
        <v>96</v>
      </c>
      <c r="F25" s="28">
        <v>106</v>
      </c>
      <c r="G25" s="28">
        <v>116</v>
      </c>
      <c r="H25" s="28">
        <v>140</v>
      </c>
      <c r="I25" s="28">
        <v>200</v>
      </c>
      <c r="J25" s="28">
        <v>149</v>
      </c>
      <c r="K25" s="28">
        <v>147</v>
      </c>
      <c r="L25" s="182">
        <v>-1.3422818791946308E-2</v>
      </c>
      <c r="M25" s="182">
        <v>2.4186046511627906</v>
      </c>
    </row>
    <row r="26" spans="1:13" x14ac:dyDescent="0.25">
      <c r="A26" s="26" t="s">
        <v>84</v>
      </c>
      <c r="B26" s="28">
        <v>1052</v>
      </c>
      <c r="C26" s="28">
        <v>1140</v>
      </c>
      <c r="D26" s="28">
        <v>1301</v>
      </c>
      <c r="E26" s="28">
        <v>1416</v>
      </c>
      <c r="F26" s="28">
        <v>1629</v>
      </c>
      <c r="G26" s="28">
        <v>1794</v>
      </c>
      <c r="H26" s="28">
        <v>2418</v>
      </c>
      <c r="I26" s="28">
        <v>2661</v>
      </c>
      <c r="J26" s="28">
        <v>2757</v>
      </c>
      <c r="K26" s="28">
        <v>2923</v>
      </c>
      <c r="L26" s="182">
        <v>6.0210373594486763E-2</v>
      </c>
      <c r="M26" s="182">
        <v>1.7785171102661597</v>
      </c>
    </row>
    <row r="27" spans="1:13" x14ac:dyDescent="0.25">
      <c r="A27" s="26" t="s">
        <v>22</v>
      </c>
      <c r="B27" s="28">
        <v>3659</v>
      </c>
      <c r="C27" s="28">
        <v>4009</v>
      </c>
      <c r="D27" s="28">
        <v>4471</v>
      </c>
      <c r="E27" s="28">
        <v>4789</v>
      </c>
      <c r="F27" s="28">
        <v>4879</v>
      </c>
      <c r="G27" s="28">
        <v>4718</v>
      </c>
      <c r="H27" s="28">
        <v>4942</v>
      </c>
      <c r="I27" s="28">
        <v>5589</v>
      </c>
      <c r="J27" s="28">
        <v>5526</v>
      </c>
      <c r="K27" s="28">
        <v>5746</v>
      </c>
      <c r="L27" s="182">
        <v>3.9811798769453489E-2</v>
      </c>
      <c r="M27" s="182">
        <v>0.57037441924022958</v>
      </c>
    </row>
    <row r="28" spans="1:13" x14ac:dyDescent="0.25">
      <c r="A28" s="26" t="s">
        <v>88</v>
      </c>
      <c r="B28" s="28">
        <v>9598</v>
      </c>
      <c r="C28" s="28">
        <v>9636</v>
      </c>
      <c r="D28" s="28">
        <v>10124</v>
      </c>
      <c r="E28" s="28">
        <v>10371</v>
      </c>
      <c r="F28" s="28">
        <v>11551</v>
      </c>
      <c r="G28" s="28">
        <v>11382</v>
      </c>
      <c r="H28" s="28">
        <v>12688</v>
      </c>
      <c r="I28" s="28">
        <v>14233</v>
      </c>
      <c r="J28" s="28">
        <v>15068</v>
      </c>
      <c r="K28" s="28">
        <v>15354</v>
      </c>
      <c r="L28" s="182">
        <v>1.8980621183966019E-2</v>
      </c>
      <c r="M28" s="182">
        <v>0.59970827255678272</v>
      </c>
    </row>
    <row r="29" spans="1:13" x14ac:dyDescent="0.25">
      <c r="A29" s="26" t="s">
        <v>19</v>
      </c>
      <c r="B29" s="28">
        <v>10107</v>
      </c>
      <c r="C29" s="28">
        <v>10568</v>
      </c>
      <c r="D29" s="28">
        <v>11120</v>
      </c>
      <c r="E29" s="28">
        <v>11161</v>
      </c>
      <c r="F29" s="28">
        <v>12730</v>
      </c>
      <c r="G29" s="28">
        <v>12472</v>
      </c>
      <c r="H29" s="28">
        <v>13321</v>
      </c>
      <c r="I29" s="28">
        <v>15500</v>
      </c>
      <c r="J29" s="28">
        <v>16166</v>
      </c>
      <c r="K29" s="28">
        <v>16802</v>
      </c>
      <c r="L29" s="182">
        <v>3.9341828529011504E-2</v>
      </c>
      <c r="M29" s="182">
        <v>0.6624121895715841</v>
      </c>
    </row>
    <row r="30" spans="1:13" x14ac:dyDescent="0.25">
      <c r="A30" s="130" t="s">
        <v>29</v>
      </c>
      <c r="B30" s="139">
        <v>158362</v>
      </c>
      <c r="C30" s="139">
        <v>164411</v>
      </c>
      <c r="D30" s="139">
        <v>174143</v>
      </c>
      <c r="E30" s="139">
        <v>181887</v>
      </c>
      <c r="F30" s="139">
        <v>190355</v>
      </c>
      <c r="G30" s="139">
        <v>192234</v>
      </c>
      <c r="H30" s="139">
        <v>205147</v>
      </c>
      <c r="I30" s="139">
        <v>220642</v>
      </c>
      <c r="J30" s="139">
        <v>223925</v>
      </c>
      <c r="K30" s="139">
        <v>229891</v>
      </c>
      <c r="L30" s="181">
        <v>2.6642849168248297E-2</v>
      </c>
      <c r="M30" s="181">
        <v>0.45168032735125851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73A2-90E5-4091-8903-4E3093498C1E}">
  <sheetPr>
    <tabColor rgb="FF00B050"/>
  </sheetPr>
  <dimension ref="A1:N30"/>
  <sheetViews>
    <sheetView workbookViewId="0">
      <selection activeCell="N27" sqref="N27"/>
    </sheetView>
  </sheetViews>
  <sheetFormatPr defaultRowHeight="15" x14ac:dyDescent="0.25"/>
  <cols>
    <col min="1" max="1" width="35.28515625" customWidth="1"/>
    <col min="2" max="2" width="11" customWidth="1"/>
    <col min="3" max="3" width="10.42578125" customWidth="1"/>
    <col min="4" max="4" width="10.140625" customWidth="1"/>
    <col min="5" max="5" width="9.28515625" customWidth="1"/>
    <col min="6" max="6" width="10.7109375" customWidth="1"/>
    <col min="7" max="7" width="8.7109375" customWidth="1"/>
    <col min="8" max="8" width="10.5703125" customWidth="1"/>
    <col min="9" max="9" width="10.140625" customWidth="1"/>
    <col min="10" max="10" width="10.5703125" customWidth="1"/>
    <col min="11" max="11" width="10.42578125" customWidth="1"/>
    <col min="12" max="12" width="11.140625" customWidth="1"/>
    <col min="13" max="13" width="12.7109375" customWidth="1"/>
  </cols>
  <sheetData>
    <row r="1" spans="1:14" x14ac:dyDescent="0.25">
      <c r="A1" s="2"/>
    </row>
    <row r="2" spans="1:14" x14ac:dyDescent="0.25">
      <c r="A2" s="1" t="s">
        <v>161</v>
      </c>
    </row>
    <row r="3" spans="1:14" ht="30" x14ac:dyDescent="0.25">
      <c r="A3" s="31" t="s">
        <v>70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4" x14ac:dyDescent="0.25">
      <c r="A4" s="130" t="s">
        <v>63</v>
      </c>
      <c r="B4" s="134">
        <v>92309</v>
      </c>
      <c r="C4" s="134">
        <v>96086</v>
      </c>
      <c r="D4" s="134">
        <v>101941</v>
      </c>
      <c r="E4" s="134">
        <v>107967</v>
      </c>
      <c r="F4" s="134">
        <v>111488</v>
      </c>
      <c r="G4" s="134">
        <v>114318</v>
      </c>
      <c r="H4" s="134">
        <v>120985</v>
      </c>
      <c r="I4" s="134">
        <v>125949</v>
      </c>
      <c r="J4" s="134">
        <v>129335</v>
      </c>
      <c r="K4" s="134">
        <v>132167</v>
      </c>
      <c r="L4" s="181">
        <v>2.1896625043491706E-2</v>
      </c>
      <c r="M4" s="181">
        <v>0.4317888829908243</v>
      </c>
      <c r="N4" s="12"/>
    </row>
    <row r="5" spans="1:14" x14ac:dyDescent="0.25">
      <c r="A5" s="26" t="s">
        <v>14</v>
      </c>
      <c r="B5" s="28">
        <v>9082</v>
      </c>
      <c r="C5" s="28">
        <v>9794</v>
      </c>
      <c r="D5" s="28">
        <v>10187</v>
      </c>
      <c r="E5" s="28">
        <v>10809</v>
      </c>
      <c r="F5" s="28">
        <v>11755</v>
      </c>
      <c r="G5" s="28">
        <v>11900</v>
      </c>
      <c r="H5" s="28">
        <v>12501</v>
      </c>
      <c r="I5" s="28">
        <v>12925</v>
      </c>
      <c r="J5" s="28">
        <v>12911</v>
      </c>
      <c r="K5" s="28">
        <v>12944</v>
      </c>
      <c r="L5" s="182">
        <v>2.555960034079467E-3</v>
      </c>
      <c r="M5" s="182">
        <v>0.4252367319973574</v>
      </c>
      <c r="N5" s="12"/>
    </row>
    <row r="6" spans="1:14" x14ac:dyDescent="0.25">
      <c r="A6" s="26" t="s">
        <v>11</v>
      </c>
      <c r="B6" s="28">
        <v>2408</v>
      </c>
      <c r="C6" s="28">
        <v>2530</v>
      </c>
      <c r="D6" s="28">
        <v>2771</v>
      </c>
      <c r="E6" s="28">
        <v>2941</v>
      </c>
      <c r="F6" s="28">
        <v>3008</v>
      </c>
      <c r="G6" s="28">
        <v>3610</v>
      </c>
      <c r="H6" s="28">
        <v>3768</v>
      </c>
      <c r="I6" s="28">
        <v>3652</v>
      </c>
      <c r="J6" s="28">
        <v>3763</v>
      </c>
      <c r="K6" s="28">
        <v>3853</v>
      </c>
      <c r="L6" s="182">
        <v>2.3917087430241828E-2</v>
      </c>
      <c r="M6" s="182">
        <v>0.60008305647840532</v>
      </c>
      <c r="N6" s="12"/>
    </row>
    <row r="7" spans="1:14" x14ac:dyDescent="0.25">
      <c r="A7" s="26" t="s">
        <v>82</v>
      </c>
      <c r="B7" s="28">
        <v>2834</v>
      </c>
      <c r="C7" s="28">
        <v>2866</v>
      </c>
      <c r="D7" s="28">
        <v>2971</v>
      </c>
      <c r="E7" s="28">
        <v>3192</v>
      </c>
      <c r="F7" s="28">
        <v>3290</v>
      </c>
      <c r="G7" s="28">
        <v>3390</v>
      </c>
      <c r="H7" s="28">
        <v>3313</v>
      </c>
      <c r="I7" s="28">
        <v>3487</v>
      </c>
      <c r="J7" s="28">
        <v>3550</v>
      </c>
      <c r="K7" s="28">
        <v>3729</v>
      </c>
      <c r="L7" s="182">
        <v>5.0422535211267605E-2</v>
      </c>
      <c r="M7" s="182">
        <v>0.31580804516584332</v>
      </c>
      <c r="N7" s="12"/>
    </row>
    <row r="8" spans="1:14" x14ac:dyDescent="0.25">
      <c r="A8" s="26" t="s">
        <v>86</v>
      </c>
      <c r="B8" s="28">
        <v>3456</v>
      </c>
      <c r="C8" s="28">
        <v>3566</v>
      </c>
      <c r="D8" s="28">
        <v>3771</v>
      </c>
      <c r="E8" s="28">
        <v>3733</v>
      </c>
      <c r="F8" s="28">
        <v>3778</v>
      </c>
      <c r="G8" s="28">
        <v>3873</v>
      </c>
      <c r="H8" s="28">
        <v>4280</v>
      </c>
      <c r="I8" s="28">
        <v>4562</v>
      </c>
      <c r="J8" s="28">
        <v>4565</v>
      </c>
      <c r="K8" s="28">
        <v>4668</v>
      </c>
      <c r="L8" s="182">
        <v>2.2562979189485213E-2</v>
      </c>
      <c r="M8" s="182">
        <v>0.35069444444444442</v>
      </c>
      <c r="N8" s="12"/>
    </row>
    <row r="9" spans="1:14" x14ac:dyDescent="0.25">
      <c r="A9" s="26" t="s">
        <v>94</v>
      </c>
      <c r="B9" s="28">
        <v>11243</v>
      </c>
      <c r="C9" s="28">
        <v>12500</v>
      </c>
      <c r="D9" s="28">
        <v>13956</v>
      </c>
      <c r="E9" s="28">
        <v>15928</v>
      </c>
      <c r="F9" s="28">
        <v>16146</v>
      </c>
      <c r="G9" s="28">
        <v>18541</v>
      </c>
      <c r="H9" s="28">
        <v>21083</v>
      </c>
      <c r="I9" s="28">
        <v>23418</v>
      </c>
      <c r="J9" s="28">
        <v>24087</v>
      </c>
      <c r="K9" s="28">
        <v>25531</v>
      </c>
      <c r="L9" s="182">
        <v>5.9949350271930914E-2</v>
      </c>
      <c r="M9" s="182">
        <v>1.2708351863381659</v>
      </c>
      <c r="N9" s="12"/>
    </row>
    <row r="10" spans="1:14" x14ac:dyDescent="0.25">
      <c r="A10" s="26" t="s">
        <v>72</v>
      </c>
      <c r="B10" s="28">
        <v>33241</v>
      </c>
      <c r="C10" s="28">
        <v>34138</v>
      </c>
      <c r="D10" s="28">
        <v>35736</v>
      </c>
      <c r="E10" s="28">
        <v>37160</v>
      </c>
      <c r="F10" s="28">
        <v>38593</v>
      </c>
      <c r="G10" s="28">
        <v>38795</v>
      </c>
      <c r="H10" s="28">
        <v>39518</v>
      </c>
      <c r="I10" s="28">
        <v>40840</v>
      </c>
      <c r="J10" s="28">
        <v>42696</v>
      </c>
      <c r="K10" s="28">
        <v>43208</v>
      </c>
      <c r="L10" s="182">
        <v>1.1991755667978264E-2</v>
      </c>
      <c r="M10" s="182">
        <v>0.29984055834662016</v>
      </c>
      <c r="N10" s="12"/>
    </row>
    <row r="11" spans="1:14" x14ac:dyDescent="0.25">
      <c r="A11" s="26" t="s">
        <v>13</v>
      </c>
      <c r="B11" s="28">
        <v>6951</v>
      </c>
      <c r="C11" s="28">
        <v>6956</v>
      </c>
      <c r="D11" s="28">
        <v>7254</v>
      </c>
      <c r="E11" s="28">
        <v>7673</v>
      </c>
      <c r="F11" s="28">
        <v>7826</v>
      </c>
      <c r="G11" s="28">
        <v>7284</v>
      </c>
      <c r="H11" s="28">
        <v>8065</v>
      </c>
      <c r="I11" s="28">
        <v>8352</v>
      </c>
      <c r="J11" s="28">
        <v>8335</v>
      </c>
      <c r="K11" s="28">
        <v>8381</v>
      </c>
      <c r="L11" s="182">
        <v>5.5188962207558491E-3</v>
      </c>
      <c r="M11" s="182">
        <v>0.20572579484966191</v>
      </c>
      <c r="N11" s="12"/>
    </row>
    <row r="12" spans="1:14" x14ac:dyDescent="0.25">
      <c r="A12" s="26" t="s">
        <v>81</v>
      </c>
      <c r="B12" s="28">
        <v>425</v>
      </c>
      <c r="C12" s="28">
        <v>477</v>
      </c>
      <c r="D12" s="28">
        <v>518</v>
      </c>
      <c r="E12" s="28">
        <v>497</v>
      </c>
      <c r="F12" s="28">
        <v>598</v>
      </c>
      <c r="G12" s="28">
        <v>567</v>
      </c>
      <c r="H12" s="28">
        <v>707</v>
      </c>
      <c r="I12" s="28">
        <v>775</v>
      </c>
      <c r="J12" s="28">
        <v>866</v>
      </c>
      <c r="K12" s="28">
        <v>957</v>
      </c>
      <c r="L12" s="182">
        <v>0.10508083140877598</v>
      </c>
      <c r="M12" s="182">
        <v>1.2517647058823529</v>
      </c>
      <c r="N12" s="12"/>
    </row>
    <row r="13" spans="1:14" x14ac:dyDescent="0.25">
      <c r="A13" s="26" t="s">
        <v>17</v>
      </c>
      <c r="B13" s="28">
        <v>3815</v>
      </c>
      <c r="C13" s="28">
        <v>3880</v>
      </c>
      <c r="D13" s="28">
        <v>4357</v>
      </c>
      <c r="E13" s="28">
        <v>4783</v>
      </c>
      <c r="F13" s="28">
        <v>4992</v>
      </c>
      <c r="G13" s="28">
        <v>4876</v>
      </c>
      <c r="H13" s="28">
        <v>5528</v>
      </c>
      <c r="I13" s="28">
        <v>5821</v>
      </c>
      <c r="J13" s="28">
        <v>5838</v>
      </c>
      <c r="K13" s="28">
        <v>5798</v>
      </c>
      <c r="L13" s="182">
        <v>-6.8516615279205209E-3</v>
      </c>
      <c r="M13" s="182">
        <v>0.51979030144167759</v>
      </c>
      <c r="N13" s="12"/>
    </row>
    <row r="14" spans="1:14" x14ac:dyDescent="0.25">
      <c r="A14" s="26" t="s">
        <v>80</v>
      </c>
      <c r="B14" s="28">
        <v>4682</v>
      </c>
      <c r="C14" s="28">
        <v>5151</v>
      </c>
      <c r="D14" s="28">
        <v>5574</v>
      </c>
      <c r="E14" s="28">
        <v>5804</v>
      </c>
      <c r="F14" s="28">
        <v>5791</v>
      </c>
      <c r="G14" s="28">
        <v>6132</v>
      </c>
      <c r="H14" s="28">
        <v>6352</v>
      </c>
      <c r="I14" s="28">
        <v>6143</v>
      </c>
      <c r="J14" s="28">
        <v>6140</v>
      </c>
      <c r="K14" s="28">
        <v>6307</v>
      </c>
      <c r="L14" s="182">
        <v>2.7198697068403908E-2</v>
      </c>
      <c r="M14" s="182">
        <v>0.34707390004271677</v>
      </c>
      <c r="N14" s="12"/>
    </row>
    <row r="15" spans="1:14" x14ac:dyDescent="0.25">
      <c r="A15" s="26" t="s">
        <v>20</v>
      </c>
      <c r="B15" s="28">
        <v>3928</v>
      </c>
      <c r="C15" s="28">
        <v>3564</v>
      </c>
      <c r="D15" s="28">
        <v>3641</v>
      </c>
      <c r="E15" s="28">
        <v>3577</v>
      </c>
      <c r="F15" s="28">
        <v>3363</v>
      </c>
      <c r="G15" s="28">
        <v>3288</v>
      </c>
      <c r="H15" s="28">
        <v>3328</v>
      </c>
      <c r="I15" s="28">
        <v>3346</v>
      </c>
      <c r="J15" s="28">
        <v>3949</v>
      </c>
      <c r="K15" s="28">
        <v>3949</v>
      </c>
      <c r="L15" s="182">
        <v>0</v>
      </c>
      <c r="M15" s="182">
        <v>5.3462321792260691E-3</v>
      </c>
      <c r="N15" s="12"/>
    </row>
    <row r="16" spans="1:14" x14ac:dyDescent="0.25">
      <c r="A16" s="26" t="s">
        <v>10</v>
      </c>
      <c r="B16" s="28">
        <v>3047</v>
      </c>
      <c r="C16" s="28">
        <v>3124</v>
      </c>
      <c r="D16" s="28">
        <v>3346</v>
      </c>
      <c r="E16" s="28">
        <v>3510</v>
      </c>
      <c r="F16" s="28">
        <v>3597</v>
      </c>
      <c r="G16" s="28">
        <v>3636</v>
      </c>
      <c r="H16" s="28">
        <v>3851</v>
      </c>
      <c r="I16" s="28">
        <v>3989</v>
      </c>
      <c r="J16" s="28">
        <v>3945</v>
      </c>
      <c r="K16" s="28">
        <v>3999</v>
      </c>
      <c r="L16" s="182">
        <v>1.3688212927756654E-2</v>
      </c>
      <c r="M16" s="182">
        <v>0.31243846406301279</v>
      </c>
      <c r="N16" s="12"/>
    </row>
    <row r="17" spans="1:14" x14ac:dyDescent="0.25">
      <c r="A17" s="26" t="s">
        <v>83</v>
      </c>
      <c r="B17" s="28">
        <v>2239</v>
      </c>
      <c r="C17" s="28">
        <v>2287</v>
      </c>
      <c r="D17" s="28">
        <v>2333</v>
      </c>
      <c r="E17" s="28">
        <v>2343</v>
      </c>
      <c r="F17" s="28">
        <v>2352</v>
      </c>
      <c r="G17" s="28">
        <v>2094</v>
      </c>
      <c r="H17" s="28">
        <v>2193</v>
      </c>
      <c r="I17" s="28">
        <v>2041</v>
      </c>
      <c r="J17" s="28">
        <v>2169</v>
      </c>
      <c r="K17" s="28">
        <v>2116</v>
      </c>
      <c r="L17" s="182">
        <v>-2.4435223605348087E-2</v>
      </c>
      <c r="M17" s="182">
        <v>-5.4935238945958018E-2</v>
      </c>
      <c r="N17" s="12"/>
    </row>
    <row r="18" spans="1:14" x14ac:dyDescent="0.25">
      <c r="A18" s="26" t="s">
        <v>9</v>
      </c>
      <c r="B18" s="28">
        <v>1075</v>
      </c>
      <c r="C18" s="28">
        <v>1144</v>
      </c>
      <c r="D18" s="28">
        <v>1241</v>
      </c>
      <c r="E18" s="28">
        <v>1440</v>
      </c>
      <c r="F18" s="28">
        <v>1537</v>
      </c>
      <c r="G18" s="28">
        <v>1388</v>
      </c>
      <c r="H18" s="28">
        <v>1510</v>
      </c>
      <c r="I18" s="28">
        <v>1547</v>
      </c>
      <c r="J18" s="28">
        <v>1638</v>
      </c>
      <c r="K18" s="28">
        <v>1629</v>
      </c>
      <c r="L18" s="182">
        <v>-5.4945054945054949E-3</v>
      </c>
      <c r="M18" s="182">
        <v>0.51534883720930236</v>
      </c>
      <c r="N18" s="12"/>
    </row>
    <row r="19" spans="1:14" x14ac:dyDescent="0.25">
      <c r="A19" s="26" t="s">
        <v>26</v>
      </c>
      <c r="B19" s="28">
        <v>3883</v>
      </c>
      <c r="C19" s="28">
        <v>4109</v>
      </c>
      <c r="D19" s="28">
        <v>4285</v>
      </c>
      <c r="E19" s="28">
        <v>4577</v>
      </c>
      <c r="F19" s="28">
        <v>4862</v>
      </c>
      <c r="G19" s="28">
        <v>4944</v>
      </c>
      <c r="H19" s="28">
        <v>4988</v>
      </c>
      <c r="I19" s="28">
        <v>5051</v>
      </c>
      <c r="J19" s="28">
        <v>4883</v>
      </c>
      <c r="K19" s="28">
        <v>5098</v>
      </c>
      <c r="L19" s="182">
        <v>4.4030309236125331E-2</v>
      </c>
      <c r="M19" s="182">
        <v>0.31290239505536954</v>
      </c>
      <c r="N19" s="12"/>
    </row>
    <row r="20" spans="1:14" x14ac:dyDescent="0.25">
      <c r="A20" s="130" t="s">
        <v>25</v>
      </c>
      <c r="B20" s="134">
        <v>2797</v>
      </c>
      <c r="C20" s="134">
        <v>2784</v>
      </c>
      <c r="D20" s="134">
        <v>3012</v>
      </c>
      <c r="E20" s="134">
        <v>3205</v>
      </c>
      <c r="F20" s="134">
        <v>3056</v>
      </c>
      <c r="G20" s="134">
        <v>3071</v>
      </c>
      <c r="H20" s="134">
        <v>3298</v>
      </c>
      <c r="I20" s="134">
        <v>3206</v>
      </c>
      <c r="J20" s="134">
        <v>3167</v>
      </c>
      <c r="K20" s="134">
        <v>3141</v>
      </c>
      <c r="L20" s="181">
        <v>-8.2096621408272816E-3</v>
      </c>
      <c r="M20" s="181">
        <v>0.12298891669646049</v>
      </c>
      <c r="N20" s="12"/>
    </row>
    <row r="21" spans="1:14" x14ac:dyDescent="0.25">
      <c r="A21" s="26" t="s">
        <v>107</v>
      </c>
      <c r="B21" s="28">
        <v>2797</v>
      </c>
      <c r="C21" s="28">
        <v>2784</v>
      </c>
      <c r="D21" s="28">
        <v>3012</v>
      </c>
      <c r="E21" s="28">
        <v>3205</v>
      </c>
      <c r="F21" s="28">
        <v>3056</v>
      </c>
      <c r="G21" s="28">
        <v>3071</v>
      </c>
      <c r="H21" s="28">
        <v>3298</v>
      </c>
      <c r="I21" s="28">
        <v>3206</v>
      </c>
      <c r="J21" s="28">
        <v>3167</v>
      </c>
      <c r="K21" s="28">
        <v>3141</v>
      </c>
      <c r="L21" s="182">
        <v>-8.2096621408272816E-3</v>
      </c>
      <c r="M21" s="182">
        <v>0.12298891669646049</v>
      </c>
      <c r="N21" s="12"/>
    </row>
    <row r="22" spans="1:14" x14ac:dyDescent="0.25">
      <c r="A22" s="130" t="s">
        <v>7</v>
      </c>
      <c r="B22" s="134">
        <v>44348</v>
      </c>
      <c r="C22" s="134">
        <v>46989</v>
      </c>
      <c r="D22" s="134">
        <v>49691</v>
      </c>
      <c r="E22" s="134">
        <v>51478</v>
      </c>
      <c r="F22" s="134">
        <v>56085</v>
      </c>
      <c r="G22" s="134">
        <v>57111</v>
      </c>
      <c r="H22" s="134">
        <v>61543</v>
      </c>
      <c r="I22" s="134">
        <v>67156</v>
      </c>
      <c r="J22" s="134">
        <v>68707</v>
      </c>
      <c r="K22" s="134">
        <v>70464</v>
      </c>
      <c r="L22" s="181">
        <v>2.5572357983902658E-2</v>
      </c>
      <c r="M22" s="181">
        <v>0.58888788671416969</v>
      </c>
      <c r="N22" s="12"/>
    </row>
    <row r="23" spans="1:14" x14ac:dyDescent="0.25">
      <c r="A23" s="26" t="s">
        <v>24</v>
      </c>
      <c r="B23" s="28">
        <v>15860</v>
      </c>
      <c r="C23" s="28">
        <v>16724</v>
      </c>
      <c r="D23" s="28">
        <v>17752</v>
      </c>
      <c r="E23" s="28">
        <v>18387</v>
      </c>
      <c r="F23" s="28">
        <v>19539</v>
      </c>
      <c r="G23" s="28">
        <v>19818</v>
      </c>
      <c r="H23" s="28">
        <v>21918</v>
      </c>
      <c r="I23" s="28">
        <v>23997</v>
      </c>
      <c r="J23" s="28">
        <v>24526</v>
      </c>
      <c r="K23" s="28">
        <v>25521</v>
      </c>
      <c r="L23" s="182">
        <v>4.0569191878007012E-2</v>
      </c>
      <c r="M23" s="182">
        <v>0.60914249684741484</v>
      </c>
      <c r="N23" s="12"/>
    </row>
    <row r="24" spans="1:14" x14ac:dyDescent="0.25">
      <c r="A24" s="26" t="s">
        <v>87</v>
      </c>
      <c r="B24" s="28">
        <v>9009</v>
      </c>
      <c r="C24" s="28">
        <v>9677</v>
      </c>
      <c r="D24" s="28">
        <v>10125</v>
      </c>
      <c r="E24" s="28">
        <v>10451</v>
      </c>
      <c r="F24" s="28">
        <v>11159</v>
      </c>
      <c r="G24" s="28">
        <v>11688</v>
      </c>
      <c r="H24" s="28">
        <v>11752</v>
      </c>
      <c r="I24" s="28">
        <v>12627</v>
      </c>
      <c r="J24" s="28">
        <v>12651</v>
      </c>
      <c r="K24" s="28">
        <v>12603</v>
      </c>
      <c r="L24" s="182">
        <v>-3.7941664690538299E-3</v>
      </c>
      <c r="M24" s="182">
        <v>0.39893439893439891</v>
      </c>
      <c r="N24" s="12"/>
    </row>
    <row r="25" spans="1:14" x14ac:dyDescent="0.25">
      <c r="A25" s="26" t="s">
        <v>85</v>
      </c>
      <c r="B25" s="28">
        <v>33</v>
      </c>
      <c r="C25" s="28">
        <v>39</v>
      </c>
      <c r="D25" s="28">
        <v>53</v>
      </c>
      <c r="E25" s="28">
        <v>77</v>
      </c>
      <c r="F25" s="28">
        <v>97</v>
      </c>
      <c r="G25" s="28">
        <v>109</v>
      </c>
      <c r="H25" s="28">
        <v>132</v>
      </c>
      <c r="I25" s="28">
        <v>186</v>
      </c>
      <c r="J25" s="28">
        <v>144</v>
      </c>
      <c r="K25" s="28">
        <v>140</v>
      </c>
      <c r="L25" s="182">
        <v>-2.7777777777777776E-2</v>
      </c>
      <c r="M25" s="182">
        <v>3.2424242424242422</v>
      </c>
      <c r="N25" s="12"/>
    </row>
    <row r="26" spans="1:14" x14ac:dyDescent="0.25">
      <c r="A26" s="26" t="s">
        <v>84</v>
      </c>
      <c r="B26" s="28">
        <v>873</v>
      </c>
      <c r="C26" s="28">
        <v>988</v>
      </c>
      <c r="D26" s="28">
        <v>1140</v>
      </c>
      <c r="E26" s="28">
        <v>1236</v>
      </c>
      <c r="F26" s="28">
        <v>1439</v>
      </c>
      <c r="G26" s="28">
        <v>1619</v>
      </c>
      <c r="H26" s="28">
        <v>2232</v>
      </c>
      <c r="I26" s="28">
        <v>2378</v>
      </c>
      <c r="J26" s="28">
        <v>2457</v>
      </c>
      <c r="K26" s="28">
        <v>2528</v>
      </c>
      <c r="L26" s="182">
        <v>2.8897028897028897E-2</v>
      </c>
      <c r="M26" s="182">
        <v>1.8957617411225658</v>
      </c>
      <c r="N26" s="12"/>
    </row>
    <row r="27" spans="1:14" x14ac:dyDescent="0.25">
      <c r="A27" s="26" t="s">
        <v>22</v>
      </c>
      <c r="B27" s="28">
        <v>3171</v>
      </c>
      <c r="C27" s="28">
        <v>3525</v>
      </c>
      <c r="D27" s="28">
        <v>3671</v>
      </c>
      <c r="E27" s="28">
        <v>3984</v>
      </c>
      <c r="F27" s="28">
        <v>4033</v>
      </c>
      <c r="G27" s="28">
        <v>3947</v>
      </c>
      <c r="H27" s="28">
        <v>4016</v>
      </c>
      <c r="I27" s="28">
        <v>4743</v>
      </c>
      <c r="J27" s="28">
        <v>4614</v>
      </c>
      <c r="K27" s="28">
        <v>4831</v>
      </c>
      <c r="L27" s="182">
        <v>4.7030775899436494E-2</v>
      </c>
      <c r="M27" s="182">
        <v>0.5234941658782718</v>
      </c>
      <c r="N27" s="12"/>
    </row>
    <row r="28" spans="1:14" x14ac:dyDescent="0.25">
      <c r="A28" s="26" t="s">
        <v>88</v>
      </c>
      <c r="B28" s="28">
        <v>7738</v>
      </c>
      <c r="C28" s="28">
        <v>8027</v>
      </c>
      <c r="D28" s="28">
        <v>8420</v>
      </c>
      <c r="E28" s="28">
        <v>8711</v>
      </c>
      <c r="F28" s="28">
        <v>9590</v>
      </c>
      <c r="G28" s="28">
        <v>9750</v>
      </c>
      <c r="H28" s="28">
        <v>10744</v>
      </c>
      <c r="I28" s="28">
        <v>11759</v>
      </c>
      <c r="J28" s="28">
        <v>12319</v>
      </c>
      <c r="K28" s="28">
        <v>12378</v>
      </c>
      <c r="L28" s="182">
        <v>4.789349784885137E-3</v>
      </c>
      <c r="M28" s="182">
        <v>0.59963814939260796</v>
      </c>
      <c r="N28" s="12"/>
    </row>
    <row r="29" spans="1:14" x14ac:dyDescent="0.25">
      <c r="A29" s="26" t="s">
        <v>19</v>
      </c>
      <c r="B29" s="28">
        <v>7664</v>
      </c>
      <c r="C29" s="28">
        <v>8009</v>
      </c>
      <c r="D29" s="28">
        <v>8530</v>
      </c>
      <c r="E29" s="28">
        <v>8632</v>
      </c>
      <c r="F29" s="28">
        <v>10228</v>
      </c>
      <c r="G29" s="28">
        <v>10180</v>
      </c>
      <c r="H29" s="28">
        <v>10749</v>
      </c>
      <c r="I29" s="28">
        <v>11466</v>
      </c>
      <c r="J29" s="28">
        <v>11996</v>
      </c>
      <c r="K29" s="28">
        <v>12463</v>
      </c>
      <c r="L29" s="182">
        <v>3.8929643214404799E-2</v>
      </c>
      <c r="M29" s="182">
        <v>0.62617432150313157</v>
      </c>
      <c r="N29" s="12"/>
    </row>
    <row r="30" spans="1:14" x14ac:dyDescent="0.25">
      <c r="A30" s="130" t="s">
        <v>29</v>
      </c>
      <c r="B30" s="134">
        <v>139454</v>
      </c>
      <c r="C30" s="134">
        <v>145859</v>
      </c>
      <c r="D30" s="134">
        <v>154644</v>
      </c>
      <c r="E30" s="134">
        <v>162650</v>
      </c>
      <c r="F30" s="134">
        <v>170629</v>
      </c>
      <c r="G30" s="134">
        <v>174500</v>
      </c>
      <c r="H30" s="134">
        <v>185826</v>
      </c>
      <c r="I30" s="134">
        <v>196311</v>
      </c>
      <c r="J30" s="134">
        <v>201209</v>
      </c>
      <c r="K30" s="134">
        <v>205772</v>
      </c>
      <c r="L30" s="181">
        <v>2.2677912021828048E-2</v>
      </c>
      <c r="M30" s="181">
        <v>0.47555466318642708</v>
      </c>
      <c r="N30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70E7-0407-4DEC-9E54-9554A90BEABC}">
  <sheetPr>
    <tabColor rgb="FF00B050"/>
  </sheetPr>
  <dimension ref="A1:N10"/>
  <sheetViews>
    <sheetView topLeftCell="A6" zoomScale="89" zoomScaleNormal="89" workbookViewId="0">
      <selection activeCell="A31" sqref="A31:XFD45"/>
    </sheetView>
  </sheetViews>
  <sheetFormatPr defaultRowHeight="15" x14ac:dyDescent="0.25"/>
  <cols>
    <col min="1" max="1" width="64.7109375" customWidth="1"/>
    <col min="2" max="10" width="11.5703125" bestFit="1" customWidth="1"/>
    <col min="11" max="11" width="9.5703125" customWidth="1"/>
    <col min="12" max="12" width="10.5703125" bestFit="1" customWidth="1"/>
  </cols>
  <sheetData>
    <row r="1" spans="1:14" x14ac:dyDescent="0.25">
      <c r="A1" s="1" t="s">
        <v>118</v>
      </c>
    </row>
    <row r="2" spans="1:14" x14ac:dyDescent="0.25">
      <c r="B2">
        <v>2015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v>2022</v>
      </c>
      <c r="J2">
        <v>2023</v>
      </c>
      <c r="K2">
        <v>2024</v>
      </c>
      <c r="L2" t="s">
        <v>120</v>
      </c>
      <c r="M2" t="s">
        <v>121</v>
      </c>
      <c r="N2" t="s">
        <v>69</v>
      </c>
    </row>
    <row r="3" spans="1:14" x14ac:dyDescent="0.25">
      <c r="A3" t="s">
        <v>6</v>
      </c>
      <c r="B3" s="9">
        <v>118376</v>
      </c>
      <c r="C3" s="9">
        <v>126680</v>
      </c>
      <c r="D3" s="9">
        <v>137444</v>
      </c>
      <c r="E3" s="9">
        <v>146334</v>
      </c>
      <c r="F3" s="9">
        <v>158248</v>
      </c>
      <c r="G3" s="9">
        <v>165877</v>
      </c>
      <c r="H3" s="9">
        <v>180199</v>
      </c>
      <c r="I3" s="9">
        <v>196895</v>
      </c>
      <c r="J3" s="9">
        <v>198436</v>
      </c>
      <c r="K3" s="9">
        <v>200505</v>
      </c>
      <c r="L3" s="9">
        <v>2069</v>
      </c>
      <c r="M3" s="9">
        <v>2069</v>
      </c>
      <c r="N3" s="8">
        <v>0.39717251912026003</v>
      </c>
    </row>
    <row r="4" spans="1:14" x14ac:dyDescent="0.25">
      <c r="A4" t="s">
        <v>74</v>
      </c>
      <c r="B4" s="9">
        <v>144930</v>
      </c>
      <c r="C4" s="9">
        <v>152718</v>
      </c>
      <c r="D4" s="9">
        <v>158497</v>
      </c>
      <c r="E4" s="9">
        <v>167092</v>
      </c>
      <c r="F4" s="9">
        <v>174802</v>
      </c>
      <c r="G4" s="9">
        <v>180850</v>
      </c>
      <c r="H4" s="9">
        <v>190362</v>
      </c>
      <c r="I4" s="9">
        <v>200263</v>
      </c>
      <c r="J4" s="9">
        <v>203108</v>
      </c>
      <c r="K4" s="9">
        <v>205622</v>
      </c>
      <c r="L4" s="9">
        <v>2514</v>
      </c>
      <c r="M4" s="9">
        <v>2514</v>
      </c>
      <c r="N4" s="8">
        <v>0.40730858445697671</v>
      </c>
    </row>
    <row r="5" spans="1:14" x14ac:dyDescent="0.25">
      <c r="A5" t="s">
        <v>79</v>
      </c>
      <c r="B5" s="9">
        <v>64878</v>
      </c>
      <c r="C5" s="9">
        <v>68525</v>
      </c>
      <c r="D5" s="9">
        <v>74101</v>
      </c>
      <c r="E5" s="9">
        <v>79356</v>
      </c>
      <c r="F5" s="9">
        <v>83592</v>
      </c>
      <c r="G5" s="9">
        <v>84256</v>
      </c>
      <c r="H5" s="9">
        <v>88312</v>
      </c>
      <c r="I5" s="9">
        <v>93875</v>
      </c>
      <c r="J5" s="9">
        <v>96487</v>
      </c>
      <c r="K5" s="9">
        <v>98704</v>
      </c>
      <c r="L5" s="9">
        <v>2217</v>
      </c>
      <c r="M5" s="9">
        <v>2217</v>
      </c>
      <c r="N5" s="8">
        <v>0.19551889642276327</v>
      </c>
    </row>
    <row r="6" spans="1:14" x14ac:dyDescent="0.25">
      <c r="A6" t="s">
        <v>56</v>
      </c>
      <c r="B6" s="9">
        <v>328184</v>
      </c>
      <c r="C6" s="9">
        <v>347923</v>
      </c>
      <c r="D6" s="9">
        <v>370042</v>
      </c>
      <c r="E6" s="9">
        <v>392782</v>
      </c>
      <c r="F6" s="9">
        <v>416642</v>
      </c>
      <c r="G6" s="9">
        <v>430983</v>
      </c>
      <c r="H6" s="9">
        <v>458873</v>
      </c>
      <c r="I6" s="9">
        <v>491033</v>
      </c>
      <c r="J6" s="9">
        <v>498031</v>
      </c>
      <c r="K6" s="9">
        <v>504831</v>
      </c>
      <c r="L6" s="9">
        <v>6800</v>
      </c>
      <c r="M6" s="9">
        <v>6800</v>
      </c>
      <c r="N6" s="8">
        <v>1</v>
      </c>
    </row>
    <row r="8" spans="1:14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8"/>
    </row>
    <row r="10" spans="1:14" x14ac:dyDescent="0.25">
      <c r="J10" s="1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0F18-4CA7-4DB8-A107-23BBEEF19FFC}">
  <sheetPr>
    <tabColor rgb="FF00B050"/>
  </sheetPr>
  <dimension ref="A2:M30"/>
  <sheetViews>
    <sheetView workbookViewId="0">
      <selection sqref="A1:XFD32"/>
    </sheetView>
  </sheetViews>
  <sheetFormatPr defaultRowHeight="15" x14ac:dyDescent="0.25"/>
  <cols>
    <col min="1" max="1" width="40.85546875" customWidth="1"/>
    <col min="2" max="5" width="8.28515625" customWidth="1"/>
    <col min="6" max="11" width="8.5703125" bestFit="1" customWidth="1"/>
    <col min="12" max="12" width="12.42578125" customWidth="1"/>
    <col min="13" max="13" width="12" customWidth="1"/>
  </cols>
  <sheetData>
    <row r="2" spans="1:13" x14ac:dyDescent="0.25">
      <c r="A2" s="1" t="s">
        <v>162</v>
      </c>
    </row>
    <row r="3" spans="1:13" ht="30" x14ac:dyDescent="0.25">
      <c r="A3" s="31" t="s">
        <v>96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63</v>
      </c>
      <c r="B4" s="134">
        <v>9594</v>
      </c>
      <c r="C4" s="134">
        <v>9773</v>
      </c>
      <c r="D4" s="134">
        <v>9965</v>
      </c>
      <c r="E4" s="134">
        <v>9910</v>
      </c>
      <c r="F4" s="134">
        <v>10151</v>
      </c>
      <c r="G4" s="134">
        <v>9407</v>
      </c>
      <c r="H4" s="134">
        <v>9431</v>
      </c>
      <c r="I4" s="134">
        <v>12056</v>
      </c>
      <c r="J4" s="134">
        <v>9779</v>
      </c>
      <c r="K4" s="134">
        <v>10234</v>
      </c>
      <c r="L4" s="181">
        <v>4.6528274874731566E-2</v>
      </c>
      <c r="M4" s="181">
        <v>6.670835939128622E-2</v>
      </c>
    </row>
    <row r="5" spans="1:13" x14ac:dyDescent="0.25">
      <c r="A5" s="26" t="s">
        <v>14</v>
      </c>
      <c r="B5" s="28">
        <v>859</v>
      </c>
      <c r="C5" s="28">
        <v>743</v>
      </c>
      <c r="D5" s="28">
        <v>729</v>
      </c>
      <c r="E5" s="28">
        <v>700</v>
      </c>
      <c r="F5" s="28">
        <v>743</v>
      </c>
      <c r="G5" s="28">
        <v>733</v>
      </c>
      <c r="H5" s="28">
        <v>791</v>
      </c>
      <c r="I5" s="28">
        <v>994</v>
      </c>
      <c r="J5" s="28">
        <v>816</v>
      </c>
      <c r="K5" s="28">
        <v>729</v>
      </c>
      <c r="L5" s="182">
        <v>-0.10661764705882353</v>
      </c>
      <c r="M5" s="182">
        <v>-0.15133876600698487</v>
      </c>
    </row>
    <row r="6" spans="1:13" x14ac:dyDescent="0.25">
      <c r="A6" s="26" t="s">
        <v>11</v>
      </c>
      <c r="B6" s="28">
        <v>461</v>
      </c>
      <c r="C6" s="28">
        <v>490</v>
      </c>
      <c r="D6" s="28">
        <v>450</v>
      </c>
      <c r="E6" s="28">
        <v>465</v>
      </c>
      <c r="F6" s="28">
        <v>444</v>
      </c>
      <c r="G6" s="28">
        <v>463</v>
      </c>
      <c r="H6" s="28">
        <v>536</v>
      </c>
      <c r="I6" s="28">
        <v>495</v>
      </c>
      <c r="J6" s="28">
        <v>463</v>
      </c>
      <c r="K6" s="28">
        <v>505</v>
      </c>
      <c r="L6" s="182">
        <v>9.0712742980561561E-2</v>
      </c>
      <c r="M6" s="182">
        <v>9.5444685466377438E-2</v>
      </c>
    </row>
    <row r="7" spans="1:13" x14ac:dyDescent="0.25">
      <c r="A7" s="26" t="s">
        <v>82</v>
      </c>
      <c r="B7" s="28">
        <v>267</v>
      </c>
      <c r="C7" s="28">
        <v>304</v>
      </c>
      <c r="D7" s="28">
        <v>307</v>
      </c>
      <c r="E7" s="28">
        <v>309</v>
      </c>
      <c r="F7" s="28">
        <v>351</v>
      </c>
      <c r="G7" s="28">
        <v>385</v>
      </c>
      <c r="H7" s="28">
        <v>317</v>
      </c>
      <c r="I7" s="28">
        <v>424</v>
      </c>
      <c r="J7" s="28">
        <v>375</v>
      </c>
      <c r="K7" s="28">
        <v>427</v>
      </c>
      <c r="L7" s="182">
        <v>0.13866666666666666</v>
      </c>
      <c r="M7" s="182">
        <v>0.59925093632958804</v>
      </c>
    </row>
    <row r="8" spans="1:13" x14ac:dyDescent="0.25">
      <c r="A8" s="26" t="s">
        <v>86</v>
      </c>
      <c r="B8" s="28">
        <v>218</v>
      </c>
      <c r="C8" s="28">
        <v>216</v>
      </c>
      <c r="D8" s="28">
        <v>241</v>
      </c>
      <c r="E8" s="28">
        <v>278</v>
      </c>
      <c r="F8" s="28">
        <v>287</v>
      </c>
      <c r="G8" s="28">
        <v>403</v>
      </c>
      <c r="H8" s="28">
        <v>382</v>
      </c>
      <c r="I8" s="28">
        <v>371</v>
      </c>
      <c r="J8" s="28">
        <v>248</v>
      </c>
      <c r="K8" s="28">
        <v>254</v>
      </c>
      <c r="L8" s="182">
        <v>2.4193548387096774E-2</v>
      </c>
      <c r="M8" s="182">
        <v>0.16513761467889909</v>
      </c>
    </row>
    <row r="9" spans="1:13" x14ac:dyDescent="0.25">
      <c r="A9" s="26" t="s">
        <v>94</v>
      </c>
      <c r="B9" s="28">
        <v>513</v>
      </c>
      <c r="C9" s="28">
        <v>425</v>
      </c>
      <c r="D9" s="28">
        <v>530</v>
      </c>
      <c r="E9" s="28">
        <v>501</v>
      </c>
      <c r="F9" s="28">
        <v>835</v>
      </c>
      <c r="G9" s="28">
        <v>944</v>
      </c>
      <c r="H9" s="28">
        <v>896</v>
      </c>
      <c r="I9" s="28">
        <v>2774</v>
      </c>
      <c r="J9" s="28">
        <v>1630</v>
      </c>
      <c r="K9" s="28">
        <v>1559</v>
      </c>
      <c r="L9" s="182">
        <v>-4.3558282208588955E-2</v>
      </c>
      <c r="M9" s="182">
        <v>2.0389863547758287</v>
      </c>
    </row>
    <row r="10" spans="1:13" x14ac:dyDescent="0.25">
      <c r="A10" s="26" t="s">
        <v>72</v>
      </c>
      <c r="B10" s="28">
        <v>4461</v>
      </c>
      <c r="C10" s="28">
        <v>4756</v>
      </c>
      <c r="D10" s="28">
        <v>4755</v>
      </c>
      <c r="E10" s="28">
        <v>4823</v>
      </c>
      <c r="F10" s="28">
        <v>4473</v>
      </c>
      <c r="G10" s="28">
        <v>3614</v>
      </c>
      <c r="H10" s="28">
        <v>3885</v>
      </c>
      <c r="I10" s="28">
        <v>4111</v>
      </c>
      <c r="J10" s="28">
        <v>3435</v>
      </c>
      <c r="K10" s="28">
        <v>3815</v>
      </c>
      <c r="L10" s="182">
        <v>0.11062590975254731</v>
      </c>
      <c r="M10" s="182">
        <v>-0.14481058058731225</v>
      </c>
    </row>
    <row r="11" spans="1:13" x14ac:dyDescent="0.25">
      <c r="A11" s="26" t="s">
        <v>13</v>
      </c>
      <c r="B11" s="28">
        <v>436</v>
      </c>
      <c r="C11" s="28">
        <v>394</v>
      </c>
      <c r="D11" s="28">
        <v>414</v>
      </c>
      <c r="E11" s="28">
        <v>439</v>
      </c>
      <c r="F11" s="28">
        <v>438</v>
      </c>
      <c r="G11" s="28">
        <v>544</v>
      </c>
      <c r="H11" s="28">
        <v>380</v>
      </c>
      <c r="I11" s="28">
        <v>354</v>
      </c>
      <c r="J11" s="28">
        <v>373</v>
      </c>
      <c r="K11" s="28">
        <v>398</v>
      </c>
      <c r="L11" s="182">
        <v>6.7024128686327081E-2</v>
      </c>
      <c r="M11" s="182">
        <v>-8.7155963302752298E-2</v>
      </c>
    </row>
    <row r="12" spans="1:13" x14ac:dyDescent="0.25">
      <c r="A12" s="26" t="s">
        <v>81</v>
      </c>
      <c r="B12" s="28">
        <v>32</v>
      </c>
      <c r="C12" s="28">
        <v>56</v>
      </c>
      <c r="D12" s="28">
        <v>52</v>
      </c>
      <c r="E12" s="28">
        <v>39</v>
      </c>
      <c r="F12" s="28">
        <v>70</v>
      </c>
      <c r="G12" s="28">
        <v>56</v>
      </c>
      <c r="H12" s="28">
        <v>93</v>
      </c>
      <c r="I12" s="28">
        <v>163</v>
      </c>
      <c r="J12" s="28">
        <v>109</v>
      </c>
      <c r="K12" s="28">
        <v>96</v>
      </c>
      <c r="L12" s="182">
        <v>-0.11926605504587157</v>
      </c>
      <c r="M12" s="182">
        <v>2</v>
      </c>
    </row>
    <row r="13" spans="1:13" x14ac:dyDescent="0.25">
      <c r="A13" s="26" t="s">
        <v>17</v>
      </c>
      <c r="B13" s="28">
        <v>423</v>
      </c>
      <c r="C13" s="28">
        <v>499</v>
      </c>
      <c r="D13" s="28">
        <v>403</v>
      </c>
      <c r="E13" s="28">
        <v>399</v>
      </c>
      <c r="F13" s="28">
        <v>545</v>
      </c>
      <c r="G13" s="28">
        <v>471</v>
      </c>
      <c r="H13" s="28">
        <v>517</v>
      </c>
      <c r="I13" s="28">
        <v>476</v>
      </c>
      <c r="J13" s="28">
        <v>484</v>
      </c>
      <c r="K13" s="28">
        <v>572</v>
      </c>
      <c r="L13" s="182">
        <v>0.18181818181818182</v>
      </c>
      <c r="M13" s="182">
        <v>0.35224586288416077</v>
      </c>
    </row>
    <row r="14" spans="1:13" x14ac:dyDescent="0.25">
      <c r="A14" s="26" t="s">
        <v>80</v>
      </c>
      <c r="B14" s="28">
        <v>471</v>
      </c>
      <c r="C14" s="28">
        <v>475</v>
      </c>
      <c r="D14" s="28">
        <v>484</v>
      </c>
      <c r="E14" s="28">
        <v>425</v>
      </c>
      <c r="F14" s="28">
        <v>507</v>
      </c>
      <c r="G14" s="28">
        <v>410</v>
      </c>
      <c r="H14" s="28">
        <v>333</v>
      </c>
      <c r="I14" s="28">
        <v>342</v>
      </c>
      <c r="J14" s="28">
        <v>361</v>
      </c>
      <c r="K14" s="28">
        <v>404</v>
      </c>
      <c r="L14" s="182">
        <v>0.11911357340720222</v>
      </c>
      <c r="M14" s="182">
        <v>-0.14225053078556263</v>
      </c>
    </row>
    <row r="15" spans="1:13" x14ac:dyDescent="0.25">
      <c r="A15" s="26" t="s">
        <v>20</v>
      </c>
      <c r="B15" s="28">
        <v>350</v>
      </c>
      <c r="C15" s="28">
        <v>314</v>
      </c>
      <c r="D15" s="28">
        <v>378</v>
      </c>
      <c r="E15" s="28">
        <v>357</v>
      </c>
      <c r="F15" s="28">
        <v>413</v>
      </c>
      <c r="G15" s="28">
        <v>325</v>
      </c>
      <c r="H15" s="28">
        <v>385</v>
      </c>
      <c r="I15" s="28">
        <v>380</v>
      </c>
      <c r="J15" s="28">
        <v>356</v>
      </c>
      <c r="K15" s="28">
        <v>320</v>
      </c>
      <c r="L15" s="182">
        <v>-0.10112359550561797</v>
      </c>
      <c r="M15" s="182">
        <v>-8.5714285714285715E-2</v>
      </c>
    </row>
    <row r="16" spans="1:13" x14ac:dyDescent="0.25">
      <c r="A16" s="26" t="s">
        <v>10</v>
      </c>
      <c r="B16" s="28">
        <v>221</v>
      </c>
      <c r="C16" s="28">
        <v>204</v>
      </c>
      <c r="D16" s="28">
        <v>240</v>
      </c>
      <c r="E16" s="28">
        <v>221</v>
      </c>
      <c r="F16" s="28">
        <v>217</v>
      </c>
      <c r="G16" s="28">
        <v>217</v>
      </c>
      <c r="H16" s="28">
        <v>207</v>
      </c>
      <c r="I16" s="28">
        <v>259</v>
      </c>
      <c r="J16" s="28">
        <v>281</v>
      </c>
      <c r="K16" s="28">
        <v>283</v>
      </c>
      <c r="L16" s="182">
        <v>7.1174377224199285E-3</v>
      </c>
      <c r="M16" s="182">
        <v>0.28054298642533937</v>
      </c>
    </row>
    <row r="17" spans="1:13" x14ac:dyDescent="0.25">
      <c r="A17" s="26" t="s">
        <v>83</v>
      </c>
      <c r="B17" s="28">
        <v>493</v>
      </c>
      <c r="C17" s="28">
        <v>480</v>
      </c>
      <c r="D17" s="28">
        <v>522</v>
      </c>
      <c r="E17" s="28">
        <v>511</v>
      </c>
      <c r="F17" s="28">
        <v>545</v>
      </c>
      <c r="G17" s="28">
        <v>593</v>
      </c>
      <c r="H17" s="28">
        <v>412</v>
      </c>
      <c r="I17" s="28">
        <v>569</v>
      </c>
      <c r="J17" s="28">
        <v>467</v>
      </c>
      <c r="K17" s="28">
        <v>493</v>
      </c>
      <c r="L17" s="182">
        <v>5.5674518201284794E-2</v>
      </c>
      <c r="M17" s="182">
        <v>0</v>
      </c>
    </row>
    <row r="18" spans="1:13" x14ac:dyDescent="0.25">
      <c r="A18" s="26" t="s">
        <v>9</v>
      </c>
      <c r="B18" s="28">
        <v>102</v>
      </c>
      <c r="C18" s="28">
        <v>105</v>
      </c>
      <c r="D18" s="28">
        <v>106</v>
      </c>
      <c r="E18" s="28">
        <v>77</v>
      </c>
      <c r="F18" s="28">
        <v>83</v>
      </c>
      <c r="G18" s="28">
        <v>59</v>
      </c>
      <c r="H18" s="28">
        <v>134</v>
      </c>
      <c r="I18" s="28">
        <v>166</v>
      </c>
      <c r="J18" s="28">
        <v>188</v>
      </c>
      <c r="K18" s="28">
        <v>157</v>
      </c>
      <c r="L18" s="182">
        <v>-0.16489361702127658</v>
      </c>
      <c r="M18" s="182">
        <v>0.53921568627450978</v>
      </c>
    </row>
    <row r="19" spans="1:13" x14ac:dyDescent="0.25">
      <c r="A19" s="26" t="s">
        <v>26</v>
      </c>
      <c r="B19" s="28">
        <v>287</v>
      </c>
      <c r="C19" s="28">
        <v>312</v>
      </c>
      <c r="D19" s="28">
        <v>354</v>
      </c>
      <c r="E19" s="28">
        <v>366</v>
      </c>
      <c r="F19" s="28">
        <v>200</v>
      </c>
      <c r="G19" s="28">
        <v>190</v>
      </c>
      <c r="H19" s="28">
        <v>163</v>
      </c>
      <c r="I19" s="28">
        <v>178</v>
      </c>
      <c r="J19" s="28">
        <v>193</v>
      </c>
      <c r="K19" s="28">
        <v>222</v>
      </c>
      <c r="L19" s="182">
        <v>0.15025906735751296</v>
      </c>
      <c r="M19" s="182">
        <v>-0.2264808362369338</v>
      </c>
    </row>
    <row r="20" spans="1:13" x14ac:dyDescent="0.25">
      <c r="A20" s="130" t="s">
        <v>25</v>
      </c>
      <c r="B20" s="134">
        <v>489</v>
      </c>
      <c r="C20" s="134">
        <v>403</v>
      </c>
      <c r="D20" s="134">
        <v>401</v>
      </c>
      <c r="E20" s="134">
        <v>379</v>
      </c>
      <c r="F20" s="134">
        <v>331</v>
      </c>
      <c r="G20" s="134">
        <v>272</v>
      </c>
      <c r="H20" s="134">
        <v>341</v>
      </c>
      <c r="I20" s="134">
        <v>586</v>
      </c>
      <c r="J20" s="134">
        <v>357</v>
      </c>
      <c r="K20" s="134">
        <v>441</v>
      </c>
      <c r="L20" s="181">
        <v>0.23529411764705882</v>
      </c>
      <c r="M20" s="181">
        <v>-9.815950920245399E-2</v>
      </c>
    </row>
    <row r="21" spans="1:13" x14ac:dyDescent="0.25">
      <c r="A21" s="26" t="s">
        <v>107</v>
      </c>
      <c r="B21" s="28">
        <v>489</v>
      </c>
      <c r="C21" s="28">
        <v>403</v>
      </c>
      <c r="D21" s="28">
        <v>401</v>
      </c>
      <c r="E21" s="28">
        <v>379</v>
      </c>
      <c r="F21" s="28">
        <v>331</v>
      </c>
      <c r="G21" s="28">
        <v>272</v>
      </c>
      <c r="H21" s="28">
        <v>341</v>
      </c>
      <c r="I21" s="28">
        <v>586</v>
      </c>
      <c r="J21" s="28">
        <v>357</v>
      </c>
      <c r="K21" s="28">
        <v>441</v>
      </c>
      <c r="L21" s="182">
        <v>0.23529411764705882</v>
      </c>
      <c r="M21" s="182">
        <v>-9.815950920245399E-2</v>
      </c>
    </row>
    <row r="22" spans="1:13" x14ac:dyDescent="0.25">
      <c r="A22" s="130" t="s">
        <v>7</v>
      </c>
      <c r="B22" s="134">
        <v>8825</v>
      </c>
      <c r="C22" s="134">
        <v>8376</v>
      </c>
      <c r="D22" s="134">
        <v>9133</v>
      </c>
      <c r="E22" s="134">
        <v>8948</v>
      </c>
      <c r="F22" s="134">
        <v>9244</v>
      </c>
      <c r="G22" s="134">
        <v>8055</v>
      </c>
      <c r="H22" s="134">
        <v>9549</v>
      </c>
      <c r="I22" s="134">
        <v>11689</v>
      </c>
      <c r="J22" s="134">
        <v>12580</v>
      </c>
      <c r="K22" s="134">
        <v>13444</v>
      </c>
      <c r="L22" s="181">
        <v>6.8680445151033387E-2</v>
      </c>
      <c r="M22" s="181">
        <v>0.52339943342776207</v>
      </c>
    </row>
    <row r="23" spans="1:13" x14ac:dyDescent="0.25">
      <c r="A23" s="26" t="s">
        <v>24</v>
      </c>
      <c r="B23" s="28">
        <v>2472</v>
      </c>
      <c r="C23" s="28">
        <v>2350</v>
      </c>
      <c r="D23" s="28">
        <v>2569</v>
      </c>
      <c r="E23" s="28">
        <v>2542</v>
      </c>
      <c r="F23" s="28">
        <v>2474</v>
      </c>
      <c r="G23" s="28">
        <v>1976</v>
      </c>
      <c r="H23" s="28">
        <v>2532</v>
      </c>
      <c r="I23" s="28">
        <v>2865</v>
      </c>
      <c r="J23" s="28">
        <v>3296</v>
      </c>
      <c r="K23" s="28">
        <v>3712</v>
      </c>
      <c r="L23" s="182">
        <v>0.12621359223300971</v>
      </c>
      <c r="M23" s="182">
        <v>0.50161812297734631</v>
      </c>
    </row>
    <row r="24" spans="1:13" x14ac:dyDescent="0.25">
      <c r="A24" s="26" t="s">
        <v>87</v>
      </c>
      <c r="B24" s="28">
        <v>1373</v>
      </c>
      <c r="C24" s="28">
        <v>1210</v>
      </c>
      <c r="D24" s="28">
        <v>1293</v>
      </c>
      <c r="E24" s="28">
        <v>1213</v>
      </c>
      <c r="F24" s="28">
        <v>1262</v>
      </c>
      <c r="G24" s="28">
        <v>1202</v>
      </c>
      <c r="H24" s="28">
        <v>1381</v>
      </c>
      <c r="I24" s="28">
        <v>1173</v>
      </c>
      <c r="J24" s="28">
        <v>1148</v>
      </c>
      <c r="K24" s="28">
        <v>1100</v>
      </c>
      <c r="L24" s="182">
        <v>-4.1811846689895474E-2</v>
      </c>
      <c r="M24" s="182">
        <v>-0.19883466860888566</v>
      </c>
    </row>
    <row r="25" spans="1:13" x14ac:dyDescent="0.25">
      <c r="A25" s="26" t="s">
        <v>85</v>
      </c>
      <c r="B25" s="28">
        <v>10</v>
      </c>
      <c r="C25" s="28">
        <v>12</v>
      </c>
      <c r="D25" s="28">
        <v>16</v>
      </c>
      <c r="E25" s="28">
        <v>19</v>
      </c>
      <c r="F25" s="28">
        <v>9</v>
      </c>
      <c r="G25" s="28">
        <v>7</v>
      </c>
      <c r="H25" s="28">
        <v>8</v>
      </c>
      <c r="I25" s="28">
        <v>14</v>
      </c>
      <c r="J25" s="28">
        <v>5</v>
      </c>
      <c r="K25" s="28">
        <v>7</v>
      </c>
      <c r="L25" s="182">
        <v>0.4</v>
      </c>
      <c r="M25" s="182">
        <v>-0.3</v>
      </c>
    </row>
    <row r="26" spans="1:13" x14ac:dyDescent="0.25">
      <c r="A26" s="26" t="s">
        <v>84</v>
      </c>
      <c r="B26" s="28">
        <v>179</v>
      </c>
      <c r="C26" s="28">
        <v>152</v>
      </c>
      <c r="D26" s="28">
        <v>161</v>
      </c>
      <c r="E26" s="28">
        <v>180</v>
      </c>
      <c r="F26" s="28">
        <v>190</v>
      </c>
      <c r="G26" s="28">
        <v>175</v>
      </c>
      <c r="H26" s="28">
        <v>186</v>
      </c>
      <c r="I26" s="28">
        <v>283</v>
      </c>
      <c r="J26" s="28">
        <v>300</v>
      </c>
      <c r="K26" s="28">
        <v>395</v>
      </c>
      <c r="L26" s="182">
        <v>0.31666666666666665</v>
      </c>
      <c r="M26" s="182">
        <v>1.2067039106145252</v>
      </c>
    </row>
    <row r="27" spans="1:13" x14ac:dyDescent="0.25">
      <c r="A27" s="26" t="s">
        <v>22</v>
      </c>
      <c r="B27" s="28">
        <v>488</v>
      </c>
      <c r="C27" s="28">
        <v>484</v>
      </c>
      <c r="D27" s="28">
        <v>800</v>
      </c>
      <c r="E27" s="28">
        <v>805</v>
      </c>
      <c r="F27" s="28">
        <v>846</v>
      </c>
      <c r="G27" s="28">
        <v>771</v>
      </c>
      <c r="H27" s="28">
        <v>926</v>
      </c>
      <c r="I27" s="28">
        <v>846</v>
      </c>
      <c r="J27" s="28">
        <v>912</v>
      </c>
      <c r="K27" s="28">
        <v>915</v>
      </c>
      <c r="L27" s="182">
        <v>3.2894736842105261E-3</v>
      </c>
      <c r="M27" s="182">
        <v>0.875</v>
      </c>
    </row>
    <row r="28" spans="1:13" x14ac:dyDescent="0.25">
      <c r="A28" s="26" t="s">
        <v>88</v>
      </c>
      <c r="B28" s="28">
        <v>1860</v>
      </c>
      <c r="C28" s="28">
        <v>1609</v>
      </c>
      <c r="D28" s="28">
        <v>1704</v>
      </c>
      <c r="E28" s="28">
        <v>1660</v>
      </c>
      <c r="F28" s="28">
        <v>1961</v>
      </c>
      <c r="G28" s="28">
        <v>1632</v>
      </c>
      <c r="H28" s="28">
        <v>1944</v>
      </c>
      <c r="I28" s="28">
        <v>2474</v>
      </c>
      <c r="J28" s="28">
        <v>2749</v>
      </c>
      <c r="K28" s="28">
        <v>2976</v>
      </c>
      <c r="L28" s="182">
        <v>8.257548199345216E-2</v>
      </c>
      <c r="M28" s="182">
        <v>0.6</v>
      </c>
    </row>
    <row r="29" spans="1:13" x14ac:dyDescent="0.25">
      <c r="A29" s="26" t="s">
        <v>19</v>
      </c>
      <c r="B29" s="28">
        <v>2443</v>
      </c>
      <c r="C29" s="28">
        <v>2559</v>
      </c>
      <c r="D29" s="28">
        <v>2590</v>
      </c>
      <c r="E29" s="28">
        <v>2529</v>
      </c>
      <c r="F29" s="28">
        <v>2502</v>
      </c>
      <c r="G29" s="28">
        <v>2292</v>
      </c>
      <c r="H29" s="28">
        <v>2572</v>
      </c>
      <c r="I29" s="28">
        <v>4034</v>
      </c>
      <c r="J29" s="28">
        <v>4170</v>
      </c>
      <c r="K29" s="28">
        <v>4339</v>
      </c>
      <c r="L29" s="182">
        <v>4.0527577937649883E-2</v>
      </c>
      <c r="M29" s="182">
        <v>0.77609496520671306</v>
      </c>
    </row>
    <row r="30" spans="1:13" x14ac:dyDescent="0.25">
      <c r="A30" s="130" t="s">
        <v>29</v>
      </c>
      <c r="B30" s="134">
        <v>18908</v>
      </c>
      <c r="C30" s="134">
        <v>18552</v>
      </c>
      <c r="D30" s="134">
        <v>19499</v>
      </c>
      <c r="E30" s="134">
        <v>19237</v>
      </c>
      <c r="F30" s="134">
        <v>19726</v>
      </c>
      <c r="G30" s="134">
        <v>17734</v>
      </c>
      <c r="H30" s="134">
        <v>19321</v>
      </c>
      <c r="I30" s="134">
        <v>24331</v>
      </c>
      <c r="J30" s="134">
        <v>22716</v>
      </c>
      <c r="K30" s="134">
        <v>24119</v>
      </c>
      <c r="L30" s="181">
        <v>6.1762634266596235E-2</v>
      </c>
      <c r="M30" s="181">
        <v>0.27559763063253651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CC0F-1FA4-4D02-BA14-50394BD6A4E2}">
  <sheetPr>
    <tabColor rgb="FF00B050"/>
  </sheetPr>
  <dimension ref="A1:M34"/>
  <sheetViews>
    <sheetView workbookViewId="0">
      <selection activeCell="O15" sqref="O15"/>
    </sheetView>
  </sheetViews>
  <sheetFormatPr defaultRowHeight="15" x14ac:dyDescent="0.25"/>
  <cols>
    <col min="1" max="1" width="37" customWidth="1"/>
    <col min="2" max="10" width="8.7109375" customWidth="1"/>
    <col min="11" max="11" width="9.85546875" bestFit="1" customWidth="1"/>
    <col min="12" max="12" width="11.7109375" customWidth="1"/>
    <col min="13" max="13" width="12.42578125" customWidth="1"/>
  </cols>
  <sheetData>
    <row r="1" spans="1:13" x14ac:dyDescent="0.25">
      <c r="L1" s="8"/>
    </row>
    <row r="2" spans="1:13" x14ac:dyDescent="0.25">
      <c r="A2" s="1" t="s">
        <v>163</v>
      </c>
    </row>
    <row r="3" spans="1:13" ht="30" x14ac:dyDescent="0.25">
      <c r="A3" s="31" t="s">
        <v>64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1" t="s">
        <v>63</v>
      </c>
      <c r="B4" s="143">
        <v>106213</v>
      </c>
      <c r="C4" s="143">
        <v>109382</v>
      </c>
      <c r="D4" s="143">
        <v>113371</v>
      </c>
      <c r="E4" s="143">
        <v>119558</v>
      </c>
      <c r="F4" s="143">
        <v>124452</v>
      </c>
      <c r="G4" s="143">
        <v>128350</v>
      </c>
      <c r="H4" s="143">
        <v>132309</v>
      </c>
      <c r="I4" s="143">
        <v>140902</v>
      </c>
      <c r="J4" s="143">
        <v>143818</v>
      </c>
      <c r="K4" s="143">
        <v>144915</v>
      </c>
      <c r="L4" s="181">
        <v>7.6276961159242934E-3</v>
      </c>
      <c r="M4" s="181">
        <v>0.3643810079745417</v>
      </c>
    </row>
    <row r="5" spans="1:13" x14ac:dyDescent="0.25">
      <c r="A5" s="132" t="s">
        <v>14</v>
      </c>
      <c r="B5" s="28">
        <v>2124</v>
      </c>
      <c r="C5" s="28">
        <v>2119</v>
      </c>
      <c r="D5" s="28">
        <v>2240</v>
      </c>
      <c r="E5" s="28">
        <v>2403</v>
      </c>
      <c r="F5" s="28">
        <v>2406</v>
      </c>
      <c r="G5" s="28">
        <v>2589</v>
      </c>
      <c r="H5" s="28">
        <v>2568</v>
      </c>
      <c r="I5" s="28">
        <v>2692</v>
      </c>
      <c r="J5" s="28">
        <v>2736</v>
      </c>
      <c r="K5" s="28">
        <v>2762</v>
      </c>
      <c r="L5" s="182">
        <v>9.5029239766081866E-3</v>
      </c>
      <c r="M5" s="182">
        <v>0.30037664783427498</v>
      </c>
    </row>
    <row r="6" spans="1:13" x14ac:dyDescent="0.25">
      <c r="A6" s="132" t="s">
        <v>11</v>
      </c>
      <c r="B6" s="28">
        <v>24523</v>
      </c>
      <c r="C6" s="28">
        <v>26176</v>
      </c>
      <c r="D6" s="28">
        <v>27291</v>
      </c>
      <c r="E6" s="28">
        <v>29194</v>
      </c>
      <c r="F6" s="28">
        <v>31710</v>
      </c>
      <c r="G6" s="28">
        <v>34046</v>
      </c>
      <c r="H6" s="28">
        <v>36105</v>
      </c>
      <c r="I6" s="28">
        <v>37750</v>
      </c>
      <c r="J6" s="28">
        <v>39511</v>
      </c>
      <c r="K6" s="28">
        <v>40861</v>
      </c>
      <c r="L6" s="182">
        <v>3.4167700134139861E-2</v>
      </c>
      <c r="M6" s="182">
        <v>0.66623170085226113</v>
      </c>
    </row>
    <row r="7" spans="1:13" x14ac:dyDescent="0.25">
      <c r="A7" s="132" t="s">
        <v>82</v>
      </c>
      <c r="B7" s="28">
        <v>20856</v>
      </c>
      <c r="C7" s="28">
        <v>20621</v>
      </c>
      <c r="D7" s="28">
        <v>20267</v>
      </c>
      <c r="E7" s="28">
        <v>20020</v>
      </c>
      <c r="F7" s="28">
        <v>19992</v>
      </c>
      <c r="G7" s="28">
        <v>21186</v>
      </c>
      <c r="H7" s="28">
        <v>20822</v>
      </c>
      <c r="I7" s="28">
        <v>22941</v>
      </c>
      <c r="J7" s="28">
        <v>22923</v>
      </c>
      <c r="K7" s="28">
        <v>21721</v>
      </c>
      <c r="L7" s="182">
        <v>-5.243641757187105E-2</v>
      </c>
      <c r="M7" s="182">
        <v>4.1474875335634827E-2</v>
      </c>
    </row>
    <row r="8" spans="1:13" x14ac:dyDescent="0.25">
      <c r="A8" s="132" t="s">
        <v>86</v>
      </c>
      <c r="B8" s="28">
        <v>2129</v>
      </c>
      <c r="C8" s="28">
        <v>2252</v>
      </c>
      <c r="D8" s="28">
        <v>2341</v>
      </c>
      <c r="E8" s="28">
        <v>2463</v>
      </c>
      <c r="F8" s="28">
        <v>2838</v>
      </c>
      <c r="G8" s="28">
        <v>2778</v>
      </c>
      <c r="H8" s="28">
        <v>1833</v>
      </c>
      <c r="I8" s="28">
        <v>3173</v>
      </c>
      <c r="J8" s="28">
        <v>3117</v>
      </c>
      <c r="K8" s="28">
        <v>3350</v>
      </c>
      <c r="L8" s="182">
        <v>7.4751363490535766E-2</v>
      </c>
      <c r="M8" s="182">
        <v>0.57350868952559886</v>
      </c>
    </row>
    <row r="9" spans="1:13" x14ac:dyDescent="0.25">
      <c r="A9" s="132" t="s">
        <v>94</v>
      </c>
      <c r="B9" s="28">
        <v>1048</v>
      </c>
      <c r="C9" s="28">
        <v>560</v>
      </c>
      <c r="D9" s="28">
        <v>635</v>
      </c>
      <c r="E9" s="28">
        <v>989</v>
      </c>
      <c r="F9" s="28">
        <v>1100</v>
      </c>
      <c r="G9" s="28">
        <v>1064</v>
      </c>
      <c r="H9" s="28">
        <v>998</v>
      </c>
      <c r="I9" s="28">
        <v>1113</v>
      </c>
      <c r="J9" s="28">
        <v>1315</v>
      </c>
      <c r="K9" s="28">
        <v>1345</v>
      </c>
      <c r="L9" s="182">
        <v>2.2813688212927757E-2</v>
      </c>
      <c r="M9" s="182">
        <v>0.28339694656488551</v>
      </c>
    </row>
    <row r="10" spans="1:13" x14ac:dyDescent="0.25">
      <c r="A10" s="26" t="s">
        <v>110</v>
      </c>
      <c r="B10" s="28">
        <v>11129</v>
      </c>
      <c r="C10" s="28">
        <v>10551</v>
      </c>
      <c r="D10" s="28">
        <v>10931</v>
      </c>
      <c r="E10" s="28">
        <v>11382</v>
      </c>
      <c r="F10" s="28">
        <v>11511</v>
      </c>
      <c r="G10" s="28">
        <v>12129</v>
      </c>
      <c r="H10" s="28">
        <v>12216</v>
      </c>
      <c r="I10" s="28">
        <v>12283</v>
      </c>
      <c r="J10" s="28">
        <v>12677</v>
      </c>
      <c r="K10" s="28">
        <v>13135</v>
      </c>
      <c r="L10" s="182">
        <v>3.6128421550840104E-2</v>
      </c>
      <c r="M10" s="182">
        <v>0.18024979782550093</v>
      </c>
    </row>
    <row r="11" spans="1:13" x14ac:dyDescent="0.25">
      <c r="A11" s="132" t="s">
        <v>13</v>
      </c>
      <c r="B11" s="28">
        <v>4974</v>
      </c>
      <c r="C11" s="28">
        <v>5020</v>
      </c>
      <c r="D11" s="28">
        <v>4971</v>
      </c>
      <c r="E11" s="28">
        <v>5135</v>
      </c>
      <c r="F11" s="28">
        <v>5277</v>
      </c>
      <c r="G11" s="28">
        <v>4868</v>
      </c>
      <c r="H11" s="28">
        <v>5208</v>
      </c>
      <c r="I11" s="28">
        <v>5214</v>
      </c>
      <c r="J11" s="28">
        <v>5170</v>
      </c>
      <c r="K11" s="28">
        <v>5100</v>
      </c>
      <c r="L11" s="182">
        <v>-1.3539651837524178E-2</v>
      </c>
      <c r="M11" s="182">
        <v>2.5331724969843185E-2</v>
      </c>
    </row>
    <row r="12" spans="1:13" x14ac:dyDescent="0.25">
      <c r="A12" s="132" t="s">
        <v>81</v>
      </c>
      <c r="B12" s="28">
        <v>27702</v>
      </c>
      <c r="C12" s="28">
        <v>29773</v>
      </c>
      <c r="D12" s="28">
        <v>31784</v>
      </c>
      <c r="E12" s="28">
        <v>34211</v>
      </c>
      <c r="F12" s="28">
        <v>36343</v>
      </c>
      <c r="G12" s="28">
        <v>36417</v>
      </c>
      <c r="H12" s="28">
        <v>39127</v>
      </c>
      <c r="I12" s="28">
        <v>42488</v>
      </c>
      <c r="J12" s="28">
        <v>43290</v>
      </c>
      <c r="K12" s="28">
        <v>43779</v>
      </c>
      <c r="L12" s="182">
        <v>1.1295911295911296E-2</v>
      </c>
      <c r="M12" s="182">
        <v>0.58035520901017978</v>
      </c>
    </row>
    <row r="13" spans="1:13" x14ac:dyDescent="0.25">
      <c r="A13" s="132" t="s">
        <v>17</v>
      </c>
      <c r="B13" s="28">
        <v>2061</v>
      </c>
      <c r="C13" s="28">
        <v>2080</v>
      </c>
      <c r="D13" s="28">
        <v>2137</v>
      </c>
      <c r="E13" s="28">
        <v>2220</v>
      </c>
      <c r="F13" s="28">
        <v>2351</v>
      </c>
      <c r="G13" s="28">
        <v>2458</v>
      </c>
      <c r="H13" s="28">
        <v>2403</v>
      </c>
      <c r="I13" s="28">
        <v>1977</v>
      </c>
      <c r="J13" s="28">
        <v>1831</v>
      </c>
      <c r="K13" s="28">
        <v>1843</v>
      </c>
      <c r="L13" s="182">
        <v>6.5537957400327689E-3</v>
      </c>
      <c r="M13" s="182">
        <v>-0.10577389616690927</v>
      </c>
    </row>
    <row r="14" spans="1:13" x14ac:dyDescent="0.25">
      <c r="A14" s="132" t="s">
        <v>80</v>
      </c>
      <c r="B14" s="28">
        <v>1091</v>
      </c>
      <c r="C14" s="28">
        <v>1160</v>
      </c>
      <c r="D14" s="28">
        <v>1294</v>
      </c>
      <c r="E14" s="28">
        <v>1291</v>
      </c>
      <c r="F14" s="28">
        <v>1263</v>
      </c>
      <c r="G14" s="28">
        <v>1119</v>
      </c>
      <c r="H14" s="28">
        <v>1303</v>
      </c>
      <c r="I14" s="28">
        <v>1355</v>
      </c>
      <c r="J14" s="28">
        <v>1357</v>
      </c>
      <c r="K14" s="28">
        <v>1336</v>
      </c>
      <c r="L14" s="182">
        <v>-1.5475313190862197E-2</v>
      </c>
      <c r="M14" s="182">
        <v>0.22456461961503207</v>
      </c>
    </row>
    <row r="15" spans="1:13" x14ac:dyDescent="0.25">
      <c r="A15" s="132" t="s">
        <v>20</v>
      </c>
      <c r="B15" s="28">
        <v>983</v>
      </c>
      <c r="C15" s="28">
        <v>1003</v>
      </c>
      <c r="D15" s="28">
        <v>1087</v>
      </c>
      <c r="E15" s="28">
        <v>1141</v>
      </c>
      <c r="F15" s="28">
        <v>865</v>
      </c>
      <c r="G15" s="28">
        <v>878</v>
      </c>
      <c r="H15" s="28">
        <v>857</v>
      </c>
      <c r="I15" s="28">
        <v>719</v>
      </c>
      <c r="J15" s="28">
        <v>733</v>
      </c>
      <c r="K15" s="28">
        <v>709</v>
      </c>
      <c r="L15" s="182">
        <v>-3.2742155525238743E-2</v>
      </c>
      <c r="M15" s="182">
        <v>-0.27873855544252291</v>
      </c>
    </row>
    <row r="16" spans="1:13" x14ac:dyDescent="0.25">
      <c r="A16" s="132" t="s">
        <v>10</v>
      </c>
      <c r="B16" s="28">
        <v>4170</v>
      </c>
      <c r="C16" s="28">
        <v>4568</v>
      </c>
      <c r="D16" s="28">
        <v>4832</v>
      </c>
      <c r="E16" s="28">
        <v>5349</v>
      </c>
      <c r="F16" s="28">
        <v>5104</v>
      </c>
      <c r="G16" s="28">
        <v>5213</v>
      </c>
      <c r="H16" s="28">
        <v>5572</v>
      </c>
      <c r="I16" s="28">
        <v>5859</v>
      </c>
      <c r="J16" s="28">
        <v>5846</v>
      </c>
      <c r="K16" s="28">
        <v>5898</v>
      </c>
      <c r="L16" s="182">
        <v>8.8949709202873761E-3</v>
      </c>
      <c r="M16" s="182">
        <v>0.41438848920863308</v>
      </c>
    </row>
    <row r="17" spans="1:13" x14ac:dyDescent="0.25">
      <c r="A17" s="132" t="s">
        <v>83</v>
      </c>
      <c r="B17" s="28">
        <v>117</v>
      </c>
      <c r="C17" s="28">
        <v>106</v>
      </c>
      <c r="D17" s="28">
        <v>124</v>
      </c>
      <c r="E17" s="28">
        <v>136</v>
      </c>
      <c r="F17" s="28">
        <v>174</v>
      </c>
      <c r="G17" s="28">
        <v>200</v>
      </c>
      <c r="H17" s="28">
        <v>368</v>
      </c>
      <c r="I17" s="28">
        <v>256</v>
      </c>
      <c r="J17" s="28">
        <v>188</v>
      </c>
      <c r="K17" s="28">
        <v>80</v>
      </c>
      <c r="L17" s="182">
        <v>-0.57446808510638303</v>
      </c>
      <c r="M17" s="182">
        <v>-0.31623931623931623</v>
      </c>
    </row>
    <row r="18" spans="1:13" x14ac:dyDescent="0.25">
      <c r="A18" s="132" t="s">
        <v>9</v>
      </c>
      <c r="B18" s="28">
        <v>2968</v>
      </c>
      <c r="C18" s="28">
        <v>3043</v>
      </c>
      <c r="D18" s="28">
        <v>3082</v>
      </c>
      <c r="E18" s="28">
        <v>3269</v>
      </c>
      <c r="F18" s="28">
        <v>3210</v>
      </c>
      <c r="G18" s="28">
        <v>3096</v>
      </c>
      <c r="H18" s="28">
        <v>2592</v>
      </c>
      <c r="I18" s="28">
        <v>2763</v>
      </c>
      <c r="J18" s="28">
        <v>2797</v>
      </c>
      <c r="K18" s="28">
        <v>2674</v>
      </c>
      <c r="L18" s="182">
        <v>-4.3975688237397212E-2</v>
      </c>
      <c r="M18" s="182">
        <v>-9.9056603773584911E-2</v>
      </c>
    </row>
    <row r="19" spans="1:13" x14ac:dyDescent="0.25">
      <c r="A19" s="132" t="s">
        <v>26</v>
      </c>
      <c r="B19" s="28">
        <v>338</v>
      </c>
      <c r="C19" s="28">
        <v>350</v>
      </c>
      <c r="D19" s="28">
        <v>355</v>
      </c>
      <c r="E19" s="28">
        <v>355</v>
      </c>
      <c r="F19" s="28">
        <v>308</v>
      </c>
      <c r="G19" s="28">
        <v>309</v>
      </c>
      <c r="H19" s="28">
        <v>337</v>
      </c>
      <c r="I19" s="28">
        <v>319</v>
      </c>
      <c r="J19" s="28">
        <v>327</v>
      </c>
      <c r="K19" s="28">
        <v>322</v>
      </c>
      <c r="L19" s="182">
        <v>-1.5290519877675841E-2</v>
      </c>
      <c r="M19" s="182">
        <v>-4.7337278106508875E-2</v>
      </c>
    </row>
    <row r="20" spans="1:13" x14ac:dyDescent="0.25">
      <c r="A20" s="131" t="s">
        <v>25</v>
      </c>
      <c r="B20" s="143">
        <v>333</v>
      </c>
      <c r="C20" s="143">
        <v>301</v>
      </c>
      <c r="D20" s="143">
        <v>258</v>
      </c>
      <c r="E20" s="143">
        <v>258</v>
      </c>
      <c r="F20" s="143">
        <v>959</v>
      </c>
      <c r="G20" s="143">
        <v>946</v>
      </c>
      <c r="H20" s="143">
        <v>906</v>
      </c>
      <c r="I20" s="143">
        <v>938</v>
      </c>
      <c r="J20" s="143">
        <v>271</v>
      </c>
      <c r="K20" s="143">
        <v>616</v>
      </c>
      <c r="L20" s="181">
        <v>1.2730627306273063</v>
      </c>
      <c r="M20" s="181">
        <v>0.8498498498498499</v>
      </c>
    </row>
    <row r="21" spans="1:13" x14ac:dyDescent="0.25">
      <c r="A21" s="132" t="s">
        <v>107</v>
      </c>
      <c r="B21" s="28">
        <v>333</v>
      </c>
      <c r="C21" s="28">
        <v>301</v>
      </c>
      <c r="D21" s="28">
        <v>258</v>
      </c>
      <c r="E21" s="28">
        <v>258</v>
      </c>
      <c r="F21" s="28">
        <v>959</v>
      </c>
      <c r="G21" s="28">
        <v>946</v>
      </c>
      <c r="H21" s="28">
        <v>906</v>
      </c>
      <c r="I21" s="28">
        <v>938</v>
      </c>
      <c r="J21" s="28">
        <v>271</v>
      </c>
      <c r="K21" s="28">
        <v>616</v>
      </c>
      <c r="L21" s="182">
        <v>1.2730627306273063</v>
      </c>
      <c r="M21" s="182">
        <v>0.8498498498498499</v>
      </c>
    </row>
    <row r="22" spans="1:13" x14ac:dyDescent="0.25">
      <c r="A22" s="131" t="s">
        <v>7</v>
      </c>
      <c r="B22" s="143">
        <v>103163</v>
      </c>
      <c r="C22" s="143">
        <v>113511</v>
      </c>
      <c r="D22" s="143">
        <v>122407</v>
      </c>
      <c r="E22" s="143">
        <v>132797</v>
      </c>
      <c r="F22" s="143">
        <v>143542</v>
      </c>
      <c r="G22" s="143">
        <v>149523</v>
      </c>
      <c r="H22" s="143">
        <v>160931</v>
      </c>
      <c r="I22" s="143">
        <v>174549</v>
      </c>
      <c r="J22" s="143">
        <v>171719</v>
      </c>
      <c r="K22" s="143">
        <v>171341</v>
      </c>
      <c r="L22" s="181">
        <v>-2.2012706805886362E-3</v>
      </c>
      <c r="M22" s="181">
        <v>0.66087647703149388</v>
      </c>
    </row>
    <row r="23" spans="1:13" x14ac:dyDescent="0.25">
      <c r="A23" s="132" t="s">
        <v>24</v>
      </c>
      <c r="B23" s="28">
        <v>6859</v>
      </c>
      <c r="C23" s="28">
        <v>7912</v>
      </c>
      <c r="D23" s="28">
        <v>9156</v>
      </c>
      <c r="E23" s="28">
        <v>11874</v>
      </c>
      <c r="F23" s="28">
        <v>13612</v>
      </c>
      <c r="G23" s="28">
        <v>14585</v>
      </c>
      <c r="H23" s="28">
        <v>15528</v>
      </c>
      <c r="I23" s="28">
        <v>17589</v>
      </c>
      <c r="J23" s="28">
        <v>17707</v>
      </c>
      <c r="K23" s="28">
        <v>18587</v>
      </c>
      <c r="L23" s="182">
        <v>4.9697859603546619E-2</v>
      </c>
      <c r="M23" s="182">
        <v>1.7098702434757254</v>
      </c>
    </row>
    <row r="24" spans="1:13" x14ac:dyDescent="0.25">
      <c r="A24" s="132" t="s">
        <v>87</v>
      </c>
      <c r="B24" s="28">
        <v>17702</v>
      </c>
      <c r="C24" s="28">
        <v>18723</v>
      </c>
      <c r="D24" s="28">
        <v>18309</v>
      </c>
      <c r="E24" s="28">
        <v>18644</v>
      </c>
      <c r="F24" s="28">
        <v>19963</v>
      </c>
      <c r="G24" s="28">
        <v>19582</v>
      </c>
      <c r="H24" s="28">
        <v>20651</v>
      </c>
      <c r="I24" s="28">
        <v>22635</v>
      </c>
      <c r="J24" s="28">
        <v>21210</v>
      </c>
      <c r="K24" s="28">
        <v>20049</v>
      </c>
      <c r="L24" s="182">
        <v>-5.4738330975954735E-2</v>
      </c>
      <c r="M24" s="182">
        <v>0.13258388882612135</v>
      </c>
    </row>
    <row r="25" spans="1:13" x14ac:dyDescent="0.25">
      <c r="A25" s="132" t="s">
        <v>85</v>
      </c>
      <c r="B25" s="28">
        <v>10528</v>
      </c>
      <c r="C25" s="28">
        <v>11875</v>
      </c>
      <c r="D25" s="28">
        <v>12893</v>
      </c>
      <c r="E25" s="28">
        <v>14183</v>
      </c>
      <c r="F25" s="28">
        <v>14084</v>
      </c>
      <c r="G25" s="28">
        <v>14256</v>
      </c>
      <c r="H25" s="28">
        <v>14865</v>
      </c>
      <c r="I25" s="28">
        <v>15816</v>
      </c>
      <c r="J25" s="28">
        <v>15966</v>
      </c>
      <c r="K25" s="28">
        <v>16657</v>
      </c>
      <c r="L25" s="182">
        <v>4.3279468871351624E-2</v>
      </c>
      <c r="M25" s="182">
        <v>0.58216185410334342</v>
      </c>
    </row>
    <row r="26" spans="1:13" x14ac:dyDescent="0.25">
      <c r="A26" s="132" t="s">
        <v>84</v>
      </c>
      <c r="B26" s="28">
        <v>27316</v>
      </c>
      <c r="C26" s="28">
        <v>28899</v>
      </c>
      <c r="D26" s="28">
        <v>30823</v>
      </c>
      <c r="E26" s="28">
        <v>33727</v>
      </c>
      <c r="F26" s="28">
        <v>36046</v>
      </c>
      <c r="G26" s="28">
        <v>36289</v>
      </c>
      <c r="H26" s="28">
        <v>39977</v>
      </c>
      <c r="I26" s="28">
        <v>43484</v>
      </c>
      <c r="J26" s="28">
        <v>41976</v>
      </c>
      <c r="K26" s="28">
        <v>41264</v>
      </c>
      <c r="L26" s="182">
        <v>-1.6962073565847152E-2</v>
      </c>
      <c r="M26" s="182">
        <v>0.5106164885049056</v>
      </c>
    </row>
    <row r="27" spans="1:13" x14ac:dyDescent="0.25">
      <c r="A27" s="132" t="s">
        <v>22</v>
      </c>
      <c r="B27" s="28">
        <v>24353</v>
      </c>
      <c r="C27" s="28">
        <v>26187</v>
      </c>
      <c r="D27" s="28">
        <v>28048</v>
      </c>
      <c r="E27" s="28">
        <v>28306</v>
      </c>
      <c r="F27" s="28">
        <v>30353</v>
      </c>
      <c r="G27" s="28">
        <v>31347</v>
      </c>
      <c r="H27" s="28">
        <v>31789</v>
      </c>
      <c r="I27" s="28">
        <v>33085</v>
      </c>
      <c r="J27" s="28">
        <v>34088</v>
      </c>
      <c r="K27" s="28">
        <v>34843</v>
      </c>
      <c r="L27" s="182">
        <v>2.2148556676836424E-2</v>
      </c>
      <c r="M27" s="182">
        <v>0.43074775181702457</v>
      </c>
    </row>
    <row r="28" spans="1:13" x14ac:dyDescent="0.25">
      <c r="A28" s="26" t="s">
        <v>105</v>
      </c>
      <c r="B28" s="28">
        <v>12782</v>
      </c>
      <c r="C28" s="28">
        <v>16022</v>
      </c>
      <c r="D28" s="28">
        <v>19068</v>
      </c>
      <c r="E28" s="28">
        <v>21652</v>
      </c>
      <c r="F28" s="28">
        <v>24579</v>
      </c>
      <c r="G28" s="28">
        <v>28636</v>
      </c>
      <c r="H28" s="28">
        <v>32933</v>
      </c>
      <c r="I28" s="28">
        <v>36635</v>
      </c>
      <c r="J28" s="28">
        <v>35151</v>
      </c>
      <c r="K28" s="28">
        <v>34960</v>
      </c>
      <c r="L28" s="182">
        <v>-5.4337003214702286E-3</v>
      </c>
      <c r="M28" s="182">
        <v>1.7350962290721328</v>
      </c>
    </row>
    <row r="29" spans="1:13" x14ac:dyDescent="0.25">
      <c r="A29" s="132" t="s">
        <v>19</v>
      </c>
      <c r="B29" s="28">
        <v>3623</v>
      </c>
      <c r="C29" s="28">
        <v>3893</v>
      </c>
      <c r="D29" s="28">
        <v>4110</v>
      </c>
      <c r="E29" s="28">
        <v>4411</v>
      </c>
      <c r="F29" s="28">
        <v>4905</v>
      </c>
      <c r="G29" s="28">
        <v>4828</v>
      </c>
      <c r="H29" s="28">
        <v>5188</v>
      </c>
      <c r="I29" s="28">
        <v>5305</v>
      </c>
      <c r="J29" s="28">
        <v>5621</v>
      </c>
      <c r="K29" s="28">
        <v>4981</v>
      </c>
      <c r="L29" s="182">
        <v>-0.1138587439957303</v>
      </c>
      <c r="M29" s="182">
        <v>0.37482749102953355</v>
      </c>
    </row>
    <row r="30" spans="1:13" x14ac:dyDescent="0.25">
      <c r="A30" s="133" t="s">
        <v>29</v>
      </c>
      <c r="B30" s="139">
        <v>209709</v>
      </c>
      <c r="C30" s="139">
        <v>223194</v>
      </c>
      <c r="D30" s="139">
        <v>236036</v>
      </c>
      <c r="E30" s="139">
        <v>252613</v>
      </c>
      <c r="F30" s="139">
        <v>268953</v>
      </c>
      <c r="G30" s="139">
        <v>278819</v>
      </c>
      <c r="H30" s="139">
        <v>294146</v>
      </c>
      <c r="I30" s="139">
        <v>316389</v>
      </c>
      <c r="J30" s="139">
        <v>315808</v>
      </c>
      <c r="K30" s="139">
        <v>316872</v>
      </c>
      <c r="L30" s="181">
        <v>3.3691356773735939E-3</v>
      </c>
      <c r="M30" s="181">
        <v>0.5110081112398609</v>
      </c>
    </row>
    <row r="31" spans="1:13" x14ac:dyDescent="0.25">
      <c r="A31" s="1"/>
    </row>
    <row r="32" spans="1:13" x14ac:dyDescent="0.25">
      <c r="K32" s="12"/>
    </row>
    <row r="33" spans="11:11" x14ac:dyDescent="0.25">
      <c r="K33" s="185"/>
    </row>
    <row r="34" spans="11:11" x14ac:dyDescent="0.25">
      <c r="K34" s="8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810E-D3A0-4D3A-ABC7-44DB410272C5}">
  <sheetPr>
    <tabColor rgb="FF00B050"/>
  </sheetPr>
  <dimension ref="A2:N102"/>
  <sheetViews>
    <sheetView workbookViewId="0">
      <selection sqref="A1:XFD33"/>
    </sheetView>
  </sheetViews>
  <sheetFormatPr defaultRowHeight="15" x14ac:dyDescent="0.25"/>
  <cols>
    <col min="1" max="1" width="35.85546875" customWidth="1"/>
    <col min="2" max="2" width="9.85546875" customWidth="1"/>
    <col min="3" max="3" width="9" customWidth="1"/>
    <col min="4" max="4" width="9.28515625" customWidth="1"/>
    <col min="5" max="5" width="8.85546875" customWidth="1"/>
    <col min="6" max="6" width="9.42578125" customWidth="1"/>
    <col min="7" max="7" width="8.7109375" customWidth="1"/>
    <col min="8" max="8" width="9.28515625" customWidth="1"/>
    <col min="9" max="9" width="9.85546875" customWidth="1"/>
    <col min="10" max="10" width="9.42578125" customWidth="1"/>
    <col min="11" max="11" width="9" customWidth="1"/>
    <col min="12" max="12" width="13" customWidth="1"/>
    <col min="13" max="13" width="13.28515625" customWidth="1"/>
  </cols>
  <sheetData>
    <row r="2" spans="1:14" x14ac:dyDescent="0.25">
      <c r="A2" s="1" t="s">
        <v>164</v>
      </c>
    </row>
    <row r="3" spans="1:14" ht="30" x14ac:dyDescent="0.25">
      <c r="A3" s="25" t="s">
        <v>70</v>
      </c>
      <c r="B3" s="166" t="s">
        <v>0</v>
      </c>
      <c r="C3" s="166" t="s">
        <v>1</v>
      </c>
      <c r="D3" s="166" t="s">
        <v>102</v>
      </c>
      <c r="E3" s="166" t="s">
        <v>103</v>
      </c>
      <c r="F3" s="166" t="s">
        <v>104</v>
      </c>
      <c r="G3" s="166" t="s">
        <v>27</v>
      </c>
      <c r="H3" s="166" t="s">
        <v>108</v>
      </c>
      <c r="I3" s="166" t="s">
        <v>109</v>
      </c>
      <c r="J3" s="166" t="s">
        <v>115</v>
      </c>
      <c r="K3" s="166" t="s">
        <v>116</v>
      </c>
      <c r="L3" s="31" t="s">
        <v>165</v>
      </c>
      <c r="M3" s="31" t="s">
        <v>166</v>
      </c>
    </row>
    <row r="4" spans="1:14" x14ac:dyDescent="0.25">
      <c r="A4" s="130" t="s">
        <v>63</v>
      </c>
      <c r="B4" s="134">
        <v>93974</v>
      </c>
      <c r="C4" s="134">
        <v>97480</v>
      </c>
      <c r="D4" s="134">
        <v>100642</v>
      </c>
      <c r="E4" s="134">
        <v>106281</v>
      </c>
      <c r="F4" s="134">
        <v>111343</v>
      </c>
      <c r="G4" s="134">
        <v>115531</v>
      </c>
      <c r="H4" s="134">
        <v>119830</v>
      </c>
      <c r="I4" s="134">
        <v>128384</v>
      </c>
      <c r="J4" s="134">
        <v>132790</v>
      </c>
      <c r="K4" s="134">
        <v>134626</v>
      </c>
      <c r="L4" s="159">
        <v>1.3826342345056104E-2</v>
      </c>
      <c r="M4" s="159">
        <v>0.43258773703364761</v>
      </c>
    </row>
    <row r="5" spans="1:14" x14ac:dyDescent="0.25">
      <c r="A5" s="26" t="s">
        <v>14</v>
      </c>
      <c r="B5" s="28">
        <v>2037</v>
      </c>
      <c r="C5" s="28">
        <v>2037</v>
      </c>
      <c r="D5" s="28">
        <v>2161</v>
      </c>
      <c r="E5" s="28">
        <v>2329</v>
      </c>
      <c r="F5" s="28">
        <v>2304</v>
      </c>
      <c r="G5" s="28">
        <v>2378</v>
      </c>
      <c r="H5" s="28">
        <v>2484</v>
      </c>
      <c r="I5" s="28">
        <v>2596</v>
      </c>
      <c r="J5" s="28">
        <v>2632</v>
      </c>
      <c r="K5" s="28">
        <v>2651</v>
      </c>
      <c r="L5" s="160">
        <v>7.2188449848024317E-3</v>
      </c>
      <c r="M5" s="160">
        <v>0.3014236622484045</v>
      </c>
      <c r="N5" s="12"/>
    </row>
    <row r="6" spans="1:14" x14ac:dyDescent="0.25">
      <c r="A6" s="26" t="s">
        <v>11</v>
      </c>
      <c r="B6" s="28">
        <v>21432</v>
      </c>
      <c r="C6" s="28">
        <v>22783</v>
      </c>
      <c r="D6" s="28">
        <v>23705</v>
      </c>
      <c r="E6" s="28">
        <v>25566</v>
      </c>
      <c r="F6" s="28">
        <v>27535</v>
      </c>
      <c r="G6" s="28">
        <v>29464</v>
      </c>
      <c r="H6" s="28">
        <v>31652</v>
      </c>
      <c r="I6" s="28">
        <v>34110</v>
      </c>
      <c r="J6" s="28">
        <v>35996</v>
      </c>
      <c r="K6" s="28">
        <v>37303</v>
      </c>
      <c r="L6" s="160">
        <v>3.6309589954439385E-2</v>
      </c>
      <c r="M6" s="160">
        <v>0.74052818215752148</v>
      </c>
      <c r="N6" s="12"/>
    </row>
    <row r="7" spans="1:14" x14ac:dyDescent="0.25">
      <c r="A7" s="26" t="s">
        <v>82</v>
      </c>
      <c r="B7" s="28">
        <v>18831</v>
      </c>
      <c r="C7" s="28">
        <v>19081</v>
      </c>
      <c r="D7" s="28">
        <v>18748</v>
      </c>
      <c r="E7" s="28">
        <v>18636</v>
      </c>
      <c r="F7" s="28">
        <v>18964</v>
      </c>
      <c r="G7" s="28">
        <v>19752</v>
      </c>
      <c r="H7" s="28">
        <v>19971</v>
      </c>
      <c r="I7" s="28">
        <v>21743</v>
      </c>
      <c r="J7" s="28">
        <v>22233</v>
      </c>
      <c r="K7" s="28">
        <v>21190</v>
      </c>
      <c r="L7" s="160">
        <v>-4.691224755993343E-2</v>
      </c>
      <c r="M7" s="160">
        <v>0.12527215761244756</v>
      </c>
      <c r="N7" s="12"/>
    </row>
    <row r="8" spans="1:14" x14ac:dyDescent="0.25">
      <c r="A8" s="26" t="s">
        <v>86</v>
      </c>
      <c r="B8" s="28">
        <v>1906</v>
      </c>
      <c r="C8" s="28">
        <v>1964</v>
      </c>
      <c r="D8" s="28">
        <v>2107</v>
      </c>
      <c r="E8" s="28">
        <v>2202</v>
      </c>
      <c r="F8" s="28">
        <v>2594</v>
      </c>
      <c r="G8" s="28">
        <v>2668</v>
      </c>
      <c r="H8" s="28">
        <v>1732</v>
      </c>
      <c r="I8" s="28">
        <v>2908</v>
      </c>
      <c r="J8" s="28">
        <v>2830</v>
      </c>
      <c r="K8" s="28">
        <v>3193</v>
      </c>
      <c r="L8" s="160">
        <v>0.12826855123674913</v>
      </c>
      <c r="M8" s="160">
        <v>0.67523609653725081</v>
      </c>
      <c r="N8" s="12"/>
    </row>
    <row r="9" spans="1:14" x14ac:dyDescent="0.25">
      <c r="A9" s="26" t="s">
        <v>94</v>
      </c>
      <c r="B9" s="28">
        <v>955</v>
      </c>
      <c r="C9" s="28">
        <v>481</v>
      </c>
      <c r="D9" s="28">
        <v>533</v>
      </c>
      <c r="E9" s="28">
        <v>861</v>
      </c>
      <c r="F9" s="28">
        <v>964</v>
      </c>
      <c r="G9" s="28">
        <v>934</v>
      </c>
      <c r="H9" s="28">
        <v>843</v>
      </c>
      <c r="I9" s="28">
        <v>940</v>
      </c>
      <c r="J9" s="28">
        <v>1139</v>
      </c>
      <c r="K9" s="28">
        <v>1158</v>
      </c>
      <c r="L9" s="160">
        <v>1.6681299385425813E-2</v>
      </c>
      <c r="M9" s="160">
        <v>0.21256544502617802</v>
      </c>
      <c r="N9" s="12"/>
    </row>
    <row r="10" spans="1:14" x14ac:dyDescent="0.25">
      <c r="A10" s="26" t="s">
        <v>72</v>
      </c>
      <c r="B10" s="28">
        <v>9928</v>
      </c>
      <c r="C10" s="28">
        <v>9334</v>
      </c>
      <c r="D10" s="28">
        <v>9607</v>
      </c>
      <c r="E10" s="28">
        <v>10023</v>
      </c>
      <c r="F10" s="28">
        <v>10325</v>
      </c>
      <c r="G10" s="28">
        <v>10759</v>
      </c>
      <c r="H10" s="28">
        <v>11028</v>
      </c>
      <c r="I10" s="28">
        <v>10778</v>
      </c>
      <c r="J10" s="28">
        <v>11222</v>
      </c>
      <c r="K10" s="28">
        <v>11613</v>
      </c>
      <c r="L10" s="160">
        <v>3.4842274104437715E-2</v>
      </c>
      <c r="M10" s="160">
        <v>0.16972199838839647</v>
      </c>
      <c r="N10" s="12"/>
    </row>
    <row r="11" spans="1:14" x14ac:dyDescent="0.25">
      <c r="A11" s="26" t="s">
        <v>13</v>
      </c>
      <c r="B11" s="28">
        <v>4590</v>
      </c>
      <c r="C11" s="28">
        <v>4637</v>
      </c>
      <c r="D11" s="28">
        <v>4437</v>
      </c>
      <c r="E11" s="28">
        <v>4550</v>
      </c>
      <c r="F11" s="28">
        <v>4925</v>
      </c>
      <c r="G11" s="28">
        <v>4780</v>
      </c>
      <c r="H11" s="28">
        <v>5017</v>
      </c>
      <c r="I11" s="28">
        <v>4894</v>
      </c>
      <c r="J11" s="28">
        <v>4858</v>
      </c>
      <c r="K11" s="28">
        <v>4900</v>
      </c>
      <c r="L11" s="160">
        <v>8.6455331412103754E-3</v>
      </c>
      <c r="M11" s="160">
        <v>6.7538126361655779E-2</v>
      </c>
      <c r="N11" s="12"/>
    </row>
    <row r="12" spans="1:14" x14ac:dyDescent="0.25">
      <c r="A12" s="26" t="s">
        <v>81</v>
      </c>
      <c r="B12" s="28">
        <v>23804</v>
      </c>
      <c r="C12" s="28">
        <v>26247</v>
      </c>
      <c r="D12" s="28">
        <v>27898</v>
      </c>
      <c r="E12" s="28">
        <v>29976</v>
      </c>
      <c r="F12" s="28">
        <v>31711</v>
      </c>
      <c r="G12" s="28">
        <v>32597</v>
      </c>
      <c r="H12" s="28">
        <v>35110</v>
      </c>
      <c r="I12" s="28">
        <v>38331</v>
      </c>
      <c r="J12" s="28">
        <v>39478</v>
      </c>
      <c r="K12" s="28">
        <v>40318</v>
      </c>
      <c r="L12" s="160">
        <v>2.1277673641015248E-2</v>
      </c>
      <c r="M12" s="160">
        <v>0.69374894975634349</v>
      </c>
      <c r="N12" s="12"/>
    </row>
    <row r="13" spans="1:14" x14ac:dyDescent="0.25">
      <c r="A13" s="26" t="s">
        <v>17</v>
      </c>
      <c r="B13" s="28">
        <v>1719</v>
      </c>
      <c r="C13" s="28">
        <v>1725</v>
      </c>
      <c r="D13" s="28">
        <v>1762</v>
      </c>
      <c r="E13" s="28">
        <v>1866</v>
      </c>
      <c r="F13" s="28">
        <v>2070</v>
      </c>
      <c r="G13" s="28">
        <v>2153</v>
      </c>
      <c r="H13" s="28">
        <v>2018</v>
      </c>
      <c r="I13" s="28">
        <v>1842</v>
      </c>
      <c r="J13" s="28">
        <v>1675</v>
      </c>
      <c r="K13" s="28">
        <v>1686</v>
      </c>
      <c r="L13" s="160">
        <v>6.5671641791044772E-3</v>
      </c>
      <c r="M13" s="160">
        <v>-1.9197207678883072E-2</v>
      </c>
      <c r="N13" s="12"/>
    </row>
    <row r="14" spans="1:14" x14ac:dyDescent="0.25">
      <c r="A14" s="26" t="s">
        <v>80</v>
      </c>
      <c r="B14" s="28">
        <v>893</v>
      </c>
      <c r="C14" s="28">
        <v>892</v>
      </c>
      <c r="D14" s="28">
        <v>944</v>
      </c>
      <c r="E14" s="28">
        <v>961</v>
      </c>
      <c r="F14" s="28">
        <v>977</v>
      </c>
      <c r="G14" s="28">
        <v>935</v>
      </c>
      <c r="H14" s="28">
        <v>990</v>
      </c>
      <c r="I14" s="28">
        <v>1064</v>
      </c>
      <c r="J14" s="28">
        <v>1345</v>
      </c>
      <c r="K14" s="28">
        <v>1324</v>
      </c>
      <c r="L14" s="160">
        <v>-1.5613382899628252E-2</v>
      </c>
      <c r="M14" s="160">
        <v>0.48264277715565512</v>
      </c>
      <c r="N14" s="12"/>
    </row>
    <row r="15" spans="1:14" x14ac:dyDescent="0.25">
      <c r="A15" s="26" t="s">
        <v>20</v>
      </c>
      <c r="B15" s="28">
        <v>941</v>
      </c>
      <c r="C15" s="28">
        <v>965</v>
      </c>
      <c r="D15" s="28">
        <v>1053</v>
      </c>
      <c r="E15" s="28">
        <v>1110</v>
      </c>
      <c r="F15" s="28">
        <v>840</v>
      </c>
      <c r="G15" s="28">
        <v>860</v>
      </c>
      <c r="H15" s="28">
        <v>828</v>
      </c>
      <c r="I15" s="28">
        <v>678</v>
      </c>
      <c r="J15" s="28">
        <v>705</v>
      </c>
      <c r="K15" s="28">
        <v>679</v>
      </c>
      <c r="L15" s="160">
        <v>-3.6879432624113473E-2</v>
      </c>
      <c r="M15" s="160">
        <v>-0.27842720510095642</v>
      </c>
      <c r="N15" s="12"/>
    </row>
    <row r="16" spans="1:14" x14ac:dyDescent="0.25">
      <c r="A16" s="26" t="s">
        <v>10</v>
      </c>
      <c r="B16" s="28">
        <v>3776</v>
      </c>
      <c r="C16" s="28">
        <v>4152</v>
      </c>
      <c r="D16" s="28">
        <v>4445</v>
      </c>
      <c r="E16" s="28">
        <v>4809</v>
      </c>
      <c r="F16" s="28">
        <v>4693</v>
      </c>
      <c r="G16" s="28">
        <v>4840</v>
      </c>
      <c r="H16" s="28">
        <v>5137</v>
      </c>
      <c r="I16" s="28">
        <v>5348</v>
      </c>
      <c r="J16" s="28">
        <v>5531</v>
      </c>
      <c r="K16" s="28">
        <v>5621</v>
      </c>
      <c r="L16" s="160">
        <v>1.6271921894774905E-2</v>
      </c>
      <c r="M16" s="160">
        <v>0.48861228813559321</v>
      </c>
      <c r="N16" s="12"/>
    </row>
    <row r="17" spans="1:14" x14ac:dyDescent="0.25">
      <c r="A17" s="26" t="s">
        <v>83</v>
      </c>
      <c r="B17" s="28">
        <v>107</v>
      </c>
      <c r="C17" s="28">
        <v>92</v>
      </c>
      <c r="D17" s="28">
        <v>110</v>
      </c>
      <c r="E17" s="28">
        <v>124</v>
      </c>
      <c r="F17" s="28">
        <v>158</v>
      </c>
      <c r="G17" s="28">
        <v>187</v>
      </c>
      <c r="H17" s="28">
        <v>230</v>
      </c>
      <c r="I17" s="28">
        <v>247</v>
      </c>
      <c r="J17" s="28">
        <v>181</v>
      </c>
      <c r="K17" s="28">
        <v>77</v>
      </c>
      <c r="L17" s="160">
        <v>-0.574585635359116</v>
      </c>
      <c r="M17" s="160">
        <v>-0.28037383177570091</v>
      </c>
      <c r="N17" s="12"/>
    </row>
    <row r="18" spans="1:14" x14ac:dyDescent="0.25">
      <c r="A18" s="26" t="s">
        <v>9</v>
      </c>
      <c r="B18" s="28">
        <v>2730</v>
      </c>
      <c r="C18" s="28">
        <v>2764</v>
      </c>
      <c r="D18" s="28">
        <v>2796</v>
      </c>
      <c r="E18" s="28">
        <v>2932</v>
      </c>
      <c r="F18" s="28">
        <v>2990</v>
      </c>
      <c r="G18" s="28">
        <v>2929</v>
      </c>
      <c r="H18" s="28">
        <v>2493</v>
      </c>
      <c r="I18" s="28">
        <v>2593</v>
      </c>
      <c r="J18" s="28">
        <v>2659</v>
      </c>
      <c r="K18" s="28">
        <v>2598</v>
      </c>
      <c r="L18" s="160">
        <v>-2.2940955246333206E-2</v>
      </c>
      <c r="M18" s="160">
        <v>-4.8351648351648353E-2</v>
      </c>
      <c r="N18" s="12"/>
    </row>
    <row r="19" spans="1:14" x14ac:dyDescent="0.25">
      <c r="A19" s="26" t="s">
        <v>26</v>
      </c>
      <c r="B19" s="28">
        <v>325</v>
      </c>
      <c r="C19" s="28">
        <v>326</v>
      </c>
      <c r="D19" s="28">
        <v>336</v>
      </c>
      <c r="E19" s="28">
        <v>336</v>
      </c>
      <c r="F19" s="28">
        <v>293</v>
      </c>
      <c r="G19" s="28">
        <v>295</v>
      </c>
      <c r="H19" s="28">
        <v>297</v>
      </c>
      <c r="I19" s="28">
        <v>312</v>
      </c>
      <c r="J19" s="28">
        <v>306</v>
      </c>
      <c r="K19" s="28">
        <v>315</v>
      </c>
      <c r="L19" s="160">
        <v>2.9411764705882353E-2</v>
      </c>
      <c r="M19" s="160">
        <v>-3.0769230769230771E-2</v>
      </c>
      <c r="N19" s="12"/>
    </row>
    <row r="20" spans="1:14" x14ac:dyDescent="0.25">
      <c r="A20" s="130" t="s">
        <v>25</v>
      </c>
      <c r="B20" s="134">
        <v>332</v>
      </c>
      <c r="C20" s="134">
        <v>301</v>
      </c>
      <c r="D20" s="134">
        <v>257</v>
      </c>
      <c r="E20" s="134">
        <v>257</v>
      </c>
      <c r="F20" s="134">
        <v>956</v>
      </c>
      <c r="G20" s="134">
        <v>943</v>
      </c>
      <c r="H20" s="134">
        <v>905</v>
      </c>
      <c r="I20" s="134">
        <v>821</v>
      </c>
      <c r="J20" s="134">
        <v>212</v>
      </c>
      <c r="K20" s="134">
        <v>535</v>
      </c>
      <c r="L20" s="159">
        <v>1.5235849056603774</v>
      </c>
      <c r="M20" s="159">
        <v>0.61144578313253017</v>
      </c>
      <c r="N20" s="12"/>
    </row>
    <row r="21" spans="1:14" x14ac:dyDescent="0.25">
      <c r="A21" s="26" t="s">
        <v>89</v>
      </c>
      <c r="B21" s="28">
        <v>332</v>
      </c>
      <c r="C21" s="28">
        <v>301</v>
      </c>
      <c r="D21" s="28">
        <v>257</v>
      </c>
      <c r="E21" s="28">
        <v>257</v>
      </c>
      <c r="F21" s="28">
        <v>956</v>
      </c>
      <c r="G21" s="28">
        <v>943</v>
      </c>
      <c r="H21" s="28">
        <v>905</v>
      </c>
      <c r="I21" s="28">
        <v>821</v>
      </c>
      <c r="J21" s="28">
        <v>212</v>
      </c>
      <c r="K21" s="28">
        <v>535</v>
      </c>
      <c r="L21" s="160">
        <v>1.5235849056603774</v>
      </c>
      <c r="M21" s="160">
        <v>0.61144578313253017</v>
      </c>
      <c r="N21" s="12"/>
    </row>
    <row r="22" spans="1:14" x14ac:dyDescent="0.25">
      <c r="A22" s="130" t="s">
        <v>7</v>
      </c>
      <c r="B22" s="134">
        <v>94424</v>
      </c>
      <c r="C22" s="134">
        <v>104283</v>
      </c>
      <c r="D22" s="134">
        <v>114499</v>
      </c>
      <c r="E22" s="134">
        <v>123594</v>
      </c>
      <c r="F22" s="134">
        <v>133714</v>
      </c>
      <c r="G22" s="134">
        <v>140009</v>
      </c>
      <c r="H22" s="134">
        <v>152312</v>
      </c>
      <c r="I22" s="134">
        <v>165517</v>
      </c>
      <c r="J22" s="134">
        <v>163820</v>
      </c>
      <c r="K22" s="134">
        <v>163898</v>
      </c>
      <c r="L22" s="159">
        <v>4.7613234037358076E-4</v>
      </c>
      <c r="M22" s="159">
        <v>0.73576633059391683</v>
      </c>
      <c r="N22" s="12"/>
    </row>
    <row r="23" spans="1:14" x14ac:dyDescent="0.25">
      <c r="A23" s="26" t="s">
        <v>24</v>
      </c>
      <c r="B23" s="28">
        <v>6157</v>
      </c>
      <c r="C23" s="28">
        <v>7194</v>
      </c>
      <c r="D23" s="28">
        <v>8321</v>
      </c>
      <c r="E23" s="28">
        <v>10734</v>
      </c>
      <c r="F23" s="28">
        <v>12633</v>
      </c>
      <c r="G23" s="28">
        <v>13571</v>
      </c>
      <c r="H23" s="28">
        <v>14575</v>
      </c>
      <c r="I23" s="28">
        <v>16371</v>
      </c>
      <c r="J23" s="28">
        <v>16311</v>
      </c>
      <c r="K23" s="28">
        <v>17190</v>
      </c>
      <c r="L23" s="160">
        <v>5.3890012874747102E-2</v>
      </c>
      <c r="M23" s="160">
        <v>1.7919441286340749</v>
      </c>
      <c r="N23" s="12"/>
    </row>
    <row r="24" spans="1:14" x14ac:dyDescent="0.25">
      <c r="A24" s="26" t="s">
        <v>87</v>
      </c>
      <c r="B24" s="28">
        <v>15664</v>
      </c>
      <c r="C24" s="28">
        <v>16983</v>
      </c>
      <c r="D24" s="28">
        <v>16626</v>
      </c>
      <c r="E24" s="28">
        <v>16995</v>
      </c>
      <c r="F24" s="28">
        <v>18187</v>
      </c>
      <c r="G24" s="28">
        <v>18480</v>
      </c>
      <c r="H24" s="28">
        <v>19730</v>
      </c>
      <c r="I24" s="28">
        <v>21709</v>
      </c>
      <c r="J24" s="28">
        <v>20524</v>
      </c>
      <c r="K24" s="28">
        <v>19197</v>
      </c>
      <c r="L24" s="160">
        <v>-6.4656012473202101E-2</v>
      </c>
      <c r="M24" s="160">
        <v>0.22554902962206333</v>
      </c>
      <c r="N24" s="12"/>
    </row>
    <row r="25" spans="1:14" x14ac:dyDescent="0.25">
      <c r="A25" s="26" t="s">
        <v>85</v>
      </c>
      <c r="B25" s="28">
        <v>9772</v>
      </c>
      <c r="C25" s="28">
        <v>10795</v>
      </c>
      <c r="D25" s="28">
        <v>11986</v>
      </c>
      <c r="E25" s="28">
        <v>13034</v>
      </c>
      <c r="F25" s="28">
        <v>12777</v>
      </c>
      <c r="G25" s="28">
        <v>13144</v>
      </c>
      <c r="H25" s="28">
        <v>13759</v>
      </c>
      <c r="I25" s="28">
        <v>14756</v>
      </c>
      <c r="J25" s="28">
        <v>15278</v>
      </c>
      <c r="K25" s="28">
        <v>15972</v>
      </c>
      <c r="L25" s="160">
        <v>4.5424793821180781E-2</v>
      </c>
      <c r="M25" s="160">
        <v>0.634465820712239</v>
      </c>
      <c r="N25" s="12"/>
    </row>
    <row r="26" spans="1:14" x14ac:dyDescent="0.25">
      <c r="A26" s="26" t="s">
        <v>84</v>
      </c>
      <c r="B26" s="28">
        <v>25446</v>
      </c>
      <c r="C26" s="28">
        <v>26960</v>
      </c>
      <c r="D26" s="28">
        <v>29478</v>
      </c>
      <c r="E26" s="28">
        <v>32254</v>
      </c>
      <c r="F26" s="28">
        <v>34636</v>
      </c>
      <c r="G26" s="28">
        <v>34663</v>
      </c>
      <c r="H26" s="28">
        <v>38352</v>
      </c>
      <c r="I26" s="28">
        <v>41584</v>
      </c>
      <c r="J26" s="28">
        <v>40372</v>
      </c>
      <c r="K26" s="28">
        <v>39856</v>
      </c>
      <c r="L26" s="160">
        <v>-1.278113544040424E-2</v>
      </c>
      <c r="M26" s="160">
        <v>0.56629725693625721</v>
      </c>
      <c r="N26" s="12"/>
    </row>
    <row r="27" spans="1:14" x14ac:dyDescent="0.25">
      <c r="A27" s="26" t="s">
        <v>22</v>
      </c>
      <c r="B27" s="28">
        <v>22554</v>
      </c>
      <c r="C27" s="28">
        <v>24315</v>
      </c>
      <c r="D27" s="28">
        <v>26398</v>
      </c>
      <c r="E27" s="28">
        <v>26302</v>
      </c>
      <c r="F27" s="28">
        <v>27990</v>
      </c>
      <c r="G27" s="28">
        <v>29042</v>
      </c>
      <c r="H27" s="28">
        <v>29856</v>
      </c>
      <c r="I27" s="28">
        <v>31222</v>
      </c>
      <c r="J27" s="28">
        <v>32575</v>
      </c>
      <c r="K27" s="28">
        <v>33280</v>
      </c>
      <c r="L27" s="160">
        <v>2.1642363775901764E-2</v>
      </c>
      <c r="M27" s="160">
        <v>0.47556974372616828</v>
      </c>
      <c r="N27" s="12"/>
    </row>
    <row r="28" spans="1:14" x14ac:dyDescent="0.25">
      <c r="A28" s="26" t="s">
        <v>88</v>
      </c>
      <c r="B28" s="28">
        <v>11472</v>
      </c>
      <c r="C28" s="28">
        <v>14474</v>
      </c>
      <c r="D28" s="28">
        <v>18010</v>
      </c>
      <c r="E28" s="28">
        <v>20466</v>
      </c>
      <c r="F28" s="28">
        <v>23283</v>
      </c>
      <c r="G28" s="28">
        <v>26920</v>
      </c>
      <c r="H28" s="28">
        <v>31664</v>
      </c>
      <c r="I28" s="28">
        <v>35430</v>
      </c>
      <c r="J28" s="28">
        <v>33959</v>
      </c>
      <c r="K28" s="28">
        <v>34006</v>
      </c>
      <c r="L28" s="160">
        <v>1.3840219087723432E-3</v>
      </c>
      <c r="M28" s="160">
        <v>1.9642608089260809</v>
      </c>
      <c r="N28" s="12"/>
    </row>
    <row r="29" spans="1:14" x14ac:dyDescent="0.25">
      <c r="A29" s="26" t="s">
        <v>19</v>
      </c>
      <c r="B29" s="28">
        <v>3359</v>
      </c>
      <c r="C29" s="28">
        <v>3562</v>
      </c>
      <c r="D29" s="28">
        <v>3680</v>
      </c>
      <c r="E29" s="28">
        <v>3809</v>
      </c>
      <c r="F29" s="28">
        <v>4208</v>
      </c>
      <c r="G29" s="28">
        <v>4189</v>
      </c>
      <c r="H29" s="28">
        <v>4376</v>
      </c>
      <c r="I29" s="28">
        <v>4445</v>
      </c>
      <c r="J29" s="28">
        <v>4801</v>
      </c>
      <c r="K29" s="28">
        <v>4397</v>
      </c>
      <c r="L29" s="160">
        <v>-8.4149135596750677E-2</v>
      </c>
      <c r="M29" s="160">
        <v>0.30902054182792499</v>
      </c>
      <c r="N29" s="12"/>
    </row>
    <row r="30" spans="1:14" x14ac:dyDescent="0.25">
      <c r="A30" s="130" t="s">
        <v>29</v>
      </c>
      <c r="B30" s="134">
        <v>188730</v>
      </c>
      <c r="C30" s="134">
        <v>202064</v>
      </c>
      <c r="D30" s="134">
        <v>215398</v>
      </c>
      <c r="E30" s="134">
        <v>230132</v>
      </c>
      <c r="F30" s="134">
        <v>246013</v>
      </c>
      <c r="G30" s="134">
        <v>256483</v>
      </c>
      <c r="H30" s="134">
        <v>273047</v>
      </c>
      <c r="I30" s="134">
        <v>294722</v>
      </c>
      <c r="J30" s="134">
        <v>296822</v>
      </c>
      <c r="K30" s="134">
        <v>299059</v>
      </c>
      <c r="L30" s="159">
        <v>7.5365033589154442E-3</v>
      </c>
      <c r="M30" s="159">
        <v>0.58458644624595979</v>
      </c>
    </row>
    <row r="102" spans="1:1" x14ac:dyDescent="0.25">
      <c r="A102" t="s">
        <v>95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5B0F-C712-4B8D-BC7A-093DB2F9D87C}">
  <sheetPr>
    <tabColor rgb="FF00B050"/>
  </sheetPr>
  <dimension ref="A3:M31"/>
  <sheetViews>
    <sheetView workbookViewId="0">
      <selection activeCell="A32" sqref="A1:XFD32"/>
    </sheetView>
  </sheetViews>
  <sheetFormatPr defaultRowHeight="15" x14ac:dyDescent="0.25"/>
  <cols>
    <col min="1" max="1" width="36.42578125" customWidth="1"/>
    <col min="2" max="11" width="9.28515625" customWidth="1"/>
    <col min="12" max="12" width="12.28515625" customWidth="1"/>
    <col min="13" max="13" width="12.5703125" customWidth="1"/>
  </cols>
  <sheetData>
    <row r="3" spans="1:13" x14ac:dyDescent="0.25">
      <c r="A3" s="1" t="s">
        <v>167</v>
      </c>
    </row>
    <row r="4" spans="1:13" ht="30" x14ac:dyDescent="0.25">
      <c r="A4" s="25" t="s">
        <v>97</v>
      </c>
      <c r="B4" s="166" t="s">
        <v>0</v>
      </c>
      <c r="C4" s="166" t="s">
        <v>1</v>
      </c>
      <c r="D4" s="166" t="s">
        <v>102</v>
      </c>
      <c r="E4" s="166" t="s">
        <v>103</v>
      </c>
      <c r="F4" s="166" t="s">
        <v>104</v>
      </c>
      <c r="G4" s="166" t="s">
        <v>27</v>
      </c>
      <c r="H4" s="166" t="s">
        <v>108</v>
      </c>
      <c r="I4" s="166" t="s">
        <v>109</v>
      </c>
      <c r="J4" s="166" t="s">
        <v>115</v>
      </c>
      <c r="K4" s="166" t="s">
        <v>116</v>
      </c>
      <c r="L4" s="142" t="s">
        <v>165</v>
      </c>
      <c r="M4" s="142" t="s">
        <v>166</v>
      </c>
    </row>
    <row r="5" spans="1:13" x14ac:dyDescent="0.25">
      <c r="A5" s="130" t="s">
        <v>63</v>
      </c>
      <c r="B5" s="134">
        <v>12239</v>
      </c>
      <c r="C5" s="134">
        <v>11902</v>
      </c>
      <c r="D5" s="134">
        <v>12729</v>
      </c>
      <c r="E5" s="134">
        <v>13277</v>
      </c>
      <c r="F5" s="134">
        <v>13109</v>
      </c>
      <c r="G5" s="134">
        <v>12819</v>
      </c>
      <c r="H5" s="134">
        <v>12479</v>
      </c>
      <c r="I5" s="134">
        <v>12518</v>
      </c>
      <c r="J5" s="134">
        <v>11028</v>
      </c>
      <c r="K5" s="134">
        <v>10289</v>
      </c>
      <c r="L5" s="181">
        <v>-6.7011244105912221E-2</v>
      </c>
      <c r="M5" s="181">
        <v>-0.15932674238091346</v>
      </c>
    </row>
    <row r="6" spans="1:13" x14ac:dyDescent="0.25">
      <c r="A6" s="26" t="s">
        <v>14</v>
      </c>
      <c r="B6" s="28">
        <v>87</v>
      </c>
      <c r="C6" s="28">
        <v>82</v>
      </c>
      <c r="D6" s="28">
        <v>79</v>
      </c>
      <c r="E6" s="28">
        <v>74</v>
      </c>
      <c r="F6" s="28">
        <v>102</v>
      </c>
      <c r="G6" s="28">
        <v>211</v>
      </c>
      <c r="H6" s="28">
        <v>84</v>
      </c>
      <c r="I6" s="28">
        <v>96</v>
      </c>
      <c r="J6" s="28">
        <v>104</v>
      </c>
      <c r="K6" s="28">
        <v>111</v>
      </c>
      <c r="L6" s="182">
        <v>6.7307692307692304E-2</v>
      </c>
      <c r="M6" s="182">
        <v>0.27586206896551724</v>
      </c>
    </row>
    <row r="7" spans="1:13" x14ac:dyDescent="0.25">
      <c r="A7" s="26" t="s">
        <v>11</v>
      </c>
      <c r="B7" s="28">
        <v>3091</v>
      </c>
      <c r="C7" s="28">
        <v>3393</v>
      </c>
      <c r="D7" s="28">
        <v>3586</v>
      </c>
      <c r="E7" s="28">
        <v>3628</v>
      </c>
      <c r="F7" s="28">
        <v>4175</v>
      </c>
      <c r="G7" s="28">
        <v>4582</v>
      </c>
      <c r="H7" s="28">
        <v>4453</v>
      </c>
      <c r="I7" s="28">
        <v>3640</v>
      </c>
      <c r="J7" s="28">
        <v>3515</v>
      </c>
      <c r="K7" s="28">
        <v>3558</v>
      </c>
      <c r="L7" s="182">
        <v>1.2233285917496443E-2</v>
      </c>
      <c r="M7" s="182">
        <v>0.15108379165318667</v>
      </c>
    </row>
    <row r="8" spans="1:13" x14ac:dyDescent="0.25">
      <c r="A8" s="26" t="s">
        <v>82</v>
      </c>
      <c r="B8" s="28">
        <v>2025</v>
      </c>
      <c r="C8" s="28">
        <v>1540</v>
      </c>
      <c r="D8" s="28">
        <v>1519</v>
      </c>
      <c r="E8" s="28">
        <v>1384</v>
      </c>
      <c r="F8" s="28">
        <v>1028</v>
      </c>
      <c r="G8" s="28">
        <v>1434</v>
      </c>
      <c r="H8" s="28">
        <v>851</v>
      </c>
      <c r="I8" s="28">
        <v>1198</v>
      </c>
      <c r="J8" s="28">
        <v>690</v>
      </c>
      <c r="K8" s="28">
        <v>531</v>
      </c>
      <c r="L8" s="182">
        <v>-0.23043478260869565</v>
      </c>
      <c r="M8" s="182">
        <v>-0.73777777777777775</v>
      </c>
    </row>
    <row r="9" spans="1:13" x14ac:dyDescent="0.25">
      <c r="A9" s="26" t="s">
        <v>86</v>
      </c>
      <c r="B9" s="28">
        <v>223</v>
      </c>
      <c r="C9" s="28">
        <v>288</v>
      </c>
      <c r="D9" s="28">
        <v>234</v>
      </c>
      <c r="E9" s="28">
        <v>261</v>
      </c>
      <c r="F9" s="28">
        <v>244</v>
      </c>
      <c r="G9" s="28">
        <v>110</v>
      </c>
      <c r="H9" s="28">
        <v>101</v>
      </c>
      <c r="I9" s="28">
        <v>265</v>
      </c>
      <c r="J9" s="28">
        <v>287</v>
      </c>
      <c r="K9" s="28">
        <v>157</v>
      </c>
      <c r="L9" s="182">
        <v>-0.45296167247386759</v>
      </c>
      <c r="M9" s="182">
        <v>-0.29596412556053814</v>
      </c>
    </row>
    <row r="10" spans="1:13" x14ac:dyDescent="0.25">
      <c r="A10" s="26" t="s">
        <v>94</v>
      </c>
      <c r="B10" s="28">
        <v>93</v>
      </c>
      <c r="C10" s="28">
        <v>79</v>
      </c>
      <c r="D10" s="28">
        <v>102</v>
      </c>
      <c r="E10" s="28">
        <v>128</v>
      </c>
      <c r="F10" s="28">
        <v>136</v>
      </c>
      <c r="G10" s="28">
        <v>130</v>
      </c>
      <c r="H10" s="28">
        <v>155</v>
      </c>
      <c r="I10" s="28">
        <v>173</v>
      </c>
      <c r="J10" s="28">
        <v>176</v>
      </c>
      <c r="K10" s="28">
        <v>187</v>
      </c>
      <c r="L10" s="182">
        <v>6.25E-2</v>
      </c>
      <c r="M10" s="182">
        <v>1.010752688172043</v>
      </c>
    </row>
    <row r="11" spans="1:13" x14ac:dyDescent="0.25">
      <c r="A11" s="26" t="s">
        <v>72</v>
      </c>
      <c r="B11" s="28">
        <v>1201</v>
      </c>
      <c r="C11" s="28">
        <v>1217</v>
      </c>
      <c r="D11" s="28">
        <v>1324</v>
      </c>
      <c r="E11" s="28">
        <v>1359</v>
      </c>
      <c r="F11" s="28">
        <v>1186</v>
      </c>
      <c r="G11" s="28">
        <v>1370</v>
      </c>
      <c r="H11" s="28">
        <v>1188</v>
      </c>
      <c r="I11" s="28">
        <v>1505</v>
      </c>
      <c r="J11" s="28">
        <v>1455</v>
      </c>
      <c r="K11" s="28">
        <v>1522</v>
      </c>
      <c r="L11" s="182">
        <v>4.6048109965635742E-2</v>
      </c>
      <c r="M11" s="182">
        <v>0.26727726894254789</v>
      </c>
    </row>
    <row r="12" spans="1:13" x14ac:dyDescent="0.25">
      <c r="A12" s="26" t="s">
        <v>13</v>
      </c>
      <c r="B12" s="28">
        <v>384</v>
      </c>
      <c r="C12" s="28">
        <v>383</v>
      </c>
      <c r="D12" s="28">
        <v>534</v>
      </c>
      <c r="E12" s="28">
        <v>585</v>
      </c>
      <c r="F12" s="28">
        <v>352</v>
      </c>
      <c r="G12" s="28">
        <v>88</v>
      </c>
      <c r="H12" s="28">
        <v>191</v>
      </c>
      <c r="I12" s="28">
        <v>320</v>
      </c>
      <c r="J12" s="28">
        <v>312</v>
      </c>
      <c r="K12" s="28">
        <v>200</v>
      </c>
      <c r="L12" s="182">
        <v>-0.35897435897435898</v>
      </c>
      <c r="M12" s="182">
        <v>-0.47916666666666669</v>
      </c>
    </row>
    <row r="13" spans="1:13" x14ac:dyDescent="0.25">
      <c r="A13" s="26" t="s">
        <v>81</v>
      </c>
      <c r="B13" s="28">
        <v>3898</v>
      </c>
      <c r="C13" s="28">
        <v>3526</v>
      </c>
      <c r="D13" s="28">
        <v>3886</v>
      </c>
      <c r="E13" s="28">
        <v>4235</v>
      </c>
      <c r="F13" s="28">
        <v>4632</v>
      </c>
      <c r="G13" s="28">
        <v>3820</v>
      </c>
      <c r="H13" s="28">
        <v>4017</v>
      </c>
      <c r="I13" s="28">
        <v>4157</v>
      </c>
      <c r="J13" s="28">
        <v>3812</v>
      </c>
      <c r="K13" s="28">
        <v>3461</v>
      </c>
      <c r="L13" s="182">
        <v>-9.2077649527806921E-2</v>
      </c>
      <c r="M13" s="182">
        <v>-0.112108773730118</v>
      </c>
    </row>
    <row r="14" spans="1:13" x14ac:dyDescent="0.25">
      <c r="A14" s="26" t="s">
        <v>17</v>
      </c>
      <c r="B14" s="28">
        <v>342</v>
      </c>
      <c r="C14" s="28">
        <v>355</v>
      </c>
      <c r="D14" s="28">
        <v>375</v>
      </c>
      <c r="E14" s="28">
        <v>354</v>
      </c>
      <c r="F14" s="28">
        <v>281</v>
      </c>
      <c r="G14" s="28">
        <v>305</v>
      </c>
      <c r="H14" s="28">
        <v>385</v>
      </c>
      <c r="I14" s="28">
        <v>135</v>
      </c>
      <c r="J14" s="28">
        <v>156</v>
      </c>
      <c r="K14" s="28">
        <v>157</v>
      </c>
      <c r="L14" s="182">
        <v>6.41025641025641E-3</v>
      </c>
      <c r="M14" s="182">
        <v>-0.54093567251461994</v>
      </c>
    </row>
    <row r="15" spans="1:13" x14ac:dyDescent="0.25">
      <c r="A15" s="26" t="s">
        <v>80</v>
      </c>
      <c r="B15" s="28">
        <v>198</v>
      </c>
      <c r="C15" s="28">
        <v>268</v>
      </c>
      <c r="D15" s="28">
        <v>350</v>
      </c>
      <c r="E15" s="28">
        <v>330</v>
      </c>
      <c r="F15" s="28">
        <v>286</v>
      </c>
      <c r="G15" s="28">
        <v>184</v>
      </c>
      <c r="H15" s="28">
        <v>313</v>
      </c>
      <c r="I15" s="28">
        <v>291</v>
      </c>
      <c r="J15" s="28">
        <v>12</v>
      </c>
      <c r="K15" s="28">
        <v>12</v>
      </c>
      <c r="L15" s="182">
        <v>0</v>
      </c>
      <c r="M15" s="182">
        <v>-0.93939393939393945</v>
      </c>
    </row>
    <row r="16" spans="1:13" x14ac:dyDescent="0.25">
      <c r="A16" s="26" t="s">
        <v>20</v>
      </c>
      <c r="B16" s="28">
        <v>42</v>
      </c>
      <c r="C16" s="28">
        <v>38</v>
      </c>
      <c r="D16" s="28">
        <v>34</v>
      </c>
      <c r="E16" s="28">
        <v>31</v>
      </c>
      <c r="F16" s="28">
        <v>25</v>
      </c>
      <c r="G16" s="28">
        <v>18</v>
      </c>
      <c r="H16" s="28">
        <v>29</v>
      </c>
      <c r="I16" s="28">
        <v>41</v>
      </c>
      <c r="J16" s="28">
        <v>28</v>
      </c>
      <c r="K16" s="28">
        <v>30</v>
      </c>
      <c r="L16" s="182">
        <v>7.1428571428571425E-2</v>
      </c>
      <c r="M16" s="182">
        <v>-0.2857142857142857</v>
      </c>
    </row>
    <row r="17" spans="1:13" x14ac:dyDescent="0.25">
      <c r="A17" s="26" t="s">
        <v>10</v>
      </c>
      <c r="B17" s="28">
        <v>394</v>
      </c>
      <c r="C17" s="28">
        <v>416</v>
      </c>
      <c r="D17" s="28">
        <v>387</v>
      </c>
      <c r="E17" s="28">
        <v>540</v>
      </c>
      <c r="F17" s="28">
        <v>411</v>
      </c>
      <c r="G17" s="28">
        <v>373</v>
      </c>
      <c r="H17" s="28">
        <v>435</v>
      </c>
      <c r="I17" s="28">
        <v>511</v>
      </c>
      <c r="J17" s="28">
        <v>315</v>
      </c>
      <c r="K17" s="28">
        <v>277</v>
      </c>
      <c r="L17" s="182">
        <v>-0.12063492063492064</v>
      </c>
      <c r="M17" s="182">
        <v>-0.29695431472081218</v>
      </c>
    </row>
    <row r="18" spans="1:13" x14ac:dyDescent="0.25">
      <c r="A18" s="26" t="s">
        <v>83</v>
      </c>
      <c r="B18" s="28">
        <v>10</v>
      </c>
      <c r="C18" s="28">
        <v>14</v>
      </c>
      <c r="D18" s="28">
        <v>14</v>
      </c>
      <c r="E18" s="28">
        <v>12</v>
      </c>
      <c r="F18" s="28">
        <v>16</v>
      </c>
      <c r="G18" s="28">
        <v>13</v>
      </c>
      <c r="H18" s="28">
        <v>138</v>
      </c>
      <c r="I18" s="28">
        <v>9</v>
      </c>
      <c r="J18" s="28">
        <v>7</v>
      </c>
      <c r="K18" s="28">
        <v>3</v>
      </c>
      <c r="L18" s="182">
        <v>-0.5714285714285714</v>
      </c>
      <c r="M18" s="182">
        <v>-0.7</v>
      </c>
    </row>
    <row r="19" spans="1:13" x14ac:dyDescent="0.25">
      <c r="A19" s="26" t="s">
        <v>9</v>
      </c>
      <c r="B19" s="28">
        <v>238</v>
      </c>
      <c r="C19" s="28">
        <v>279</v>
      </c>
      <c r="D19" s="28">
        <v>286</v>
      </c>
      <c r="E19" s="28">
        <v>337</v>
      </c>
      <c r="F19" s="28">
        <v>220</v>
      </c>
      <c r="G19" s="28">
        <v>167</v>
      </c>
      <c r="H19" s="28">
        <v>99</v>
      </c>
      <c r="I19" s="28">
        <v>170</v>
      </c>
      <c r="J19" s="28">
        <v>138</v>
      </c>
      <c r="K19" s="28">
        <v>76</v>
      </c>
      <c r="L19" s="182">
        <v>-0.44927536231884058</v>
      </c>
      <c r="M19" s="182">
        <v>-0.68067226890756305</v>
      </c>
    </row>
    <row r="20" spans="1:13" x14ac:dyDescent="0.25">
      <c r="A20" s="26" t="s">
        <v>26</v>
      </c>
      <c r="B20" s="28">
        <v>13</v>
      </c>
      <c r="C20" s="28">
        <v>24</v>
      </c>
      <c r="D20" s="28">
        <v>19</v>
      </c>
      <c r="E20" s="28">
        <v>19</v>
      </c>
      <c r="F20" s="28">
        <v>15</v>
      </c>
      <c r="G20" s="28">
        <v>14</v>
      </c>
      <c r="H20" s="28">
        <v>40</v>
      </c>
      <c r="I20" s="28">
        <v>7</v>
      </c>
      <c r="J20" s="28">
        <v>21</v>
      </c>
      <c r="K20" s="28">
        <v>7</v>
      </c>
      <c r="L20" s="182">
        <v>-0.66666666666666663</v>
      </c>
      <c r="M20" s="182">
        <v>-0.46153846153846156</v>
      </c>
    </row>
    <row r="21" spans="1:13" x14ac:dyDescent="0.25">
      <c r="A21" s="130" t="s">
        <v>25</v>
      </c>
      <c r="B21" s="134">
        <v>1</v>
      </c>
      <c r="C21" s="134">
        <v>0</v>
      </c>
      <c r="D21" s="134">
        <v>1</v>
      </c>
      <c r="E21" s="134">
        <v>1</v>
      </c>
      <c r="F21" s="134">
        <v>3</v>
      </c>
      <c r="G21" s="134">
        <v>3</v>
      </c>
      <c r="H21" s="134">
        <v>1</v>
      </c>
      <c r="I21" s="134">
        <v>117</v>
      </c>
      <c r="J21" s="134">
        <v>59</v>
      </c>
      <c r="K21" s="134">
        <v>81</v>
      </c>
      <c r="L21" s="181">
        <v>0.3728813559322034</v>
      </c>
      <c r="M21" s="181">
        <v>80</v>
      </c>
    </row>
    <row r="22" spans="1:13" x14ac:dyDescent="0.25">
      <c r="A22" s="26" t="s">
        <v>107</v>
      </c>
      <c r="B22" s="28">
        <v>1</v>
      </c>
      <c r="C22" s="28">
        <v>0</v>
      </c>
      <c r="D22" s="28">
        <v>1</v>
      </c>
      <c r="E22" s="28">
        <v>1</v>
      </c>
      <c r="F22" s="28">
        <v>3</v>
      </c>
      <c r="G22" s="28">
        <v>3</v>
      </c>
      <c r="H22" s="28">
        <v>1</v>
      </c>
      <c r="I22" s="28">
        <v>117</v>
      </c>
      <c r="J22" s="28">
        <v>59</v>
      </c>
      <c r="K22" s="28">
        <v>81</v>
      </c>
      <c r="L22" s="182">
        <v>0.3728813559322034</v>
      </c>
      <c r="M22" s="182">
        <v>80</v>
      </c>
    </row>
    <row r="23" spans="1:13" x14ac:dyDescent="0.25">
      <c r="A23" s="130" t="s">
        <v>7</v>
      </c>
      <c r="B23" s="134">
        <v>8739</v>
      </c>
      <c r="C23" s="134">
        <v>9228</v>
      </c>
      <c r="D23" s="134">
        <v>7908</v>
      </c>
      <c r="E23" s="134">
        <v>9203</v>
      </c>
      <c r="F23" s="134">
        <v>9828</v>
      </c>
      <c r="G23" s="134">
        <v>9514</v>
      </c>
      <c r="H23" s="134">
        <v>8619</v>
      </c>
      <c r="I23" s="134">
        <v>9032</v>
      </c>
      <c r="J23" s="134">
        <v>7899</v>
      </c>
      <c r="K23" s="134">
        <v>7443</v>
      </c>
      <c r="L23" s="181">
        <v>-5.7728826433725788E-2</v>
      </c>
      <c r="M23" s="181">
        <v>-0.14830072090628219</v>
      </c>
    </row>
    <row r="24" spans="1:13" x14ac:dyDescent="0.25">
      <c r="A24" s="26" t="s">
        <v>24</v>
      </c>
      <c r="B24" s="28">
        <v>702</v>
      </c>
      <c r="C24" s="28">
        <v>718</v>
      </c>
      <c r="D24" s="28">
        <v>835</v>
      </c>
      <c r="E24" s="28">
        <v>1140</v>
      </c>
      <c r="F24" s="28">
        <v>979</v>
      </c>
      <c r="G24" s="28">
        <v>1014</v>
      </c>
      <c r="H24" s="28">
        <v>953</v>
      </c>
      <c r="I24" s="28">
        <v>1218</v>
      </c>
      <c r="J24" s="28">
        <v>1396</v>
      </c>
      <c r="K24" s="28">
        <v>1397</v>
      </c>
      <c r="L24" s="182">
        <v>7.1633237822349568E-4</v>
      </c>
      <c r="M24" s="182">
        <v>0.99002849002849003</v>
      </c>
    </row>
    <row r="25" spans="1:13" x14ac:dyDescent="0.25">
      <c r="A25" s="26" t="s">
        <v>87</v>
      </c>
      <c r="B25" s="28">
        <v>2038</v>
      </c>
      <c r="C25" s="28">
        <v>1740</v>
      </c>
      <c r="D25" s="28">
        <v>1683</v>
      </c>
      <c r="E25" s="28">
        <v>1649</v>
      </c>
      <c r="F25" s="28">
        <v>1776</v>
      </c>
      <c r="G25" s="28">
        <v>1102</v>
      </c>
      <c r="H25" s="28">
        <v>921</v>
      </c>
      <c r="I25" s="28">
        <v>926</v>
      </c>
      <c r="J25" s="28">
        <v>686</v>
      </c>
      <c r="K25" s="28">
        <v>852</v>
      </c>
      <c r="L25" s="182">
        <v>0.24198250728862974</v>
      </c>
      <c r="M25" s="182">
        <v>-0.58194308145240436</v>
      </c>
    </row>
    <row r="26" spans="1:13" x14ac:dyDescent="0.25">
      <c r="A26" s="26" t="s">
        <v>85</v>
      </c>
      <c r="B26" s="28">
        <v>756</v>
      </c>
      <c r="C26" s="28">
        <v>1080</v>
      </c>
      <c r="D26" s="28">
        <v>907</v>
      </c>
      <c r="E26" s="28">
        <v>1149</v>
      </c>
      <c r="F26" s="28">
        <v>1307</v>
      </c>
      <c r="G26" s="28">
        <v>1112</v>
      </c>
      <c r="H26" s="28">
        <v>1106</v>
      </c>
      <c r="I26" s="28">
        <v>1060</v>
      </c>
      <c r="J26" s="28">
        <v>688</v>
      </c>
      <c r="K26" s="28">
        <v>685</v>
      </c>
      <c r="L26" s="182">
        <v>-4.3604651162790697E-3</v>
      </c>
      <c r="M26" s="182">
        <v>-9.391534391534391E-2</v>
      </c>
    </row>
    <row r="27" spans="1:13" x14ac:dyDescent="0.25">
      <c r="A27" s="26" t="s">
        <v>84</v>
      </c>
      <c r="B27" s="28">
        <v>1870</v>
      </c>
      <c r="C27" s="28">
        <v>1939</v>
      </c>
      <c r="D27" s="28">
        <v>1345</v>
      </c>
      <c r="E27" s="28">
        <v>1473</v>
      </c>
      <c r="F27" s="28">
        <v>1410</v>
      </c>
      <c r="G27" s="28">
        <v>1626</v>
      </c>
      <c r="H27" s="28">
        <v>1625</v>
      </c>
      <c r="I27" s="28">
        <v>1900</v>
      </c>
      <c r="J27" s="28">
        <v>1604</v>
      </c>
      <c r="K27" s="28">
        <v>1408</v>
      </c>
      <c r="L27" s="182">
        <v>-0.12219451371571072</v>
      </c>
      <c r="M27" s="182">
        <v>-0.24705882352941178</v>
      </c>
    </row>
    <row r="28" spans="1:13" x14ac:dyDescent="0.25">
      <c r="A28" s="26" t="s">
        <v>22</v>
      </c>
      <c r="B28" s="28">
        <v>1799</v>
      </c>
      <c r="C28" s="28">
        <v>1872</v>
      </c>
      <c r="D28" s="28">
        <v>1650</v>
      </c>
      <c r="E28" s="28">
        <v>2004</v>
      </c>
      <c r="F28" s="28">
        <v>2363</v>
      </c>
      <c r="G28" s="28">
        <v>2305</v>
      </c>
      <c r="H28" s="28">
        <v>1933</v>
      </c>
      <c r="I28" s="28">
        <v>1863</v>
      </c>
      <c r="J28" s="28">
        <v>1513</v>
      </c>
      <c r="K28" s="28">
        <v>1563</v>
      </c>
      <c r="L28" s="182">
        <v>3.3046926635822871E-2</v>
      </c>
      <c r="M28" s="182">
        <v>-0.1311839911061701</v>
      </c>
    </row>
    <row r="29" spans="1:13" x14ac:dyDescent="0.25">
      <c r="A29" s="26" t="s">
        <v>88</v>
      </c>
      <c r="B29" s="28">
        <v>1310</v>
      </c>
      <c r="C29" s="28">
        <v>1548</v>
      </c>
      <c r="D29" s="28">
        <v>1058</v>
      </c>
      <c r="E29" s="28">
        <v>1186</v>
      </c>
      <c r="F29" s="28">
        <v>1296</v>
      </c>
      <c r="G29" s="28">
        <v>1716</v>
      </c>
      <c r="H29" s="28">
        <v>1269</v>
      </c>
      <c r="I29" s="28">
        <v>1205</v>
      </c>
      <c r="J29" s="28">
        <v>1192</v>
      </c>
      <c r="K29" s="28">
        <v>954</v>
      </c>
      <c r="L29" s="182">
        <v>-0.19966442953020133</v>
      </c>
      <c r="M29" s="182">
        <v>-0.27175572519083968</v>
      </c>
    </row>
    <row r="30" spans="1:13" x14ac:dyDescent="0.25">
      <c r="A30" s="26" t="s">
        <v>19</v>
      </c>
      <c r="B30" s="28">
        <v>264</v>
      </c>
      <c r="C30" s="28">
        <v>331</v>
      </c>
      <c r="D30" s="28">
        <v>430</v>
      </c>
      <c r="E30" s="28">
        <v>602</v>
      </c>
      <c r="F30" s="28">
        <v>697</v>
      </c>
      <c r="G30" s="28">
        <v>639</v>
      </c>
      <c r="H30" s="28">
        <v>812</v>
      </c>
      <c r="I30" s="28">
        <v>860</v>
      </c>
      <c r="J30" s="28">
        <v>820</v>
      </c>
      <c r="K30" s="28">
        <v>584</v>
      </c>
      <c r="L30" s="182">
        <v>-0.28780487804878047</v>
      </c>
      <c r="M30" s="182">
        <v>1.2121212121212122</v>
      </c>
    </row>
    <row r="31" spans="1:13" x14ac:dyDescent="0.25">
      <c r="A31" s="130" t="s">
        <v>29</v>
      </c>
      <c r="B31" s="134">
        <v>20979</v>
      </c>
      <c r="C31" s="134">
        <v>21130</v>
      </c>
      <c r="D31" s="134">
        <v>20638</v>
      </c>
      <c r="E31" s="134">
        <v>22481</v>
      </c>
      <c r="F31" s="134">
        <v>22940</v>
      </c>
      <c r="G31" s="134">
        <v>22336</v>
      </c>
      <c r="H31" s="134">
        <v>21099</v>
      </c>
      <c r="I31" s="134">
        <v>21667</v>
      </c>
      <c r="J31" s="134">
        <v>18986</v>
      </c>
      <c r="K31" s="134">
        <v>17813</v>
      </c>
      <c r="L31" s="181">
        <v>-6.1782365953860739E-2</v>
      </c>
      <c r="M31" s="181">
        <v>-0.15091281757948424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4DE3-DAB6-4743-8F31-27155BB1B623}">
  <sheetPr>
    <tabColor rgb="FF00B050"/>
  </sheetPr>
  <dimension ref="A2:M15"/>
  <sheetViews>
    <sheetView workbookViewId="0">
      <selection activeCell="A13" sqref="A1:XFD13"/>
    </sheetView>
  </sheetViews>
  <sheetFormatPr defaultRowHeight="15" x14ac:dyDescent="0.25"/>
  <cols>
    <col min="1" max="1" width="19.5703125" customWidth="1"/>
    <col min="2" max="11" width="10.28515625" customWidth="1"/>
    <col min="12" max="12" width="12.42578125" customWidth="1"/>
    <col min="13" max="13" width="12.85546875" customWidth="1"/>
  </cols>
  <sheetData>
    <row r="2" spans="1:13" x14ac:dyDescent="0.25">
      <c r="A2" s="1" t="s">
        <v>168</v>
      </c>
    </row>
    <row r="3" spans="1:13" ht="30" x14ac:dyDescent="0.25">
      <c r="A3" s="31" t="s">
        <v>98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65</v>
      </c>
      <c r="B4" s="134">
        <v>73224</v>
      </c>
      <c r="C4" s="134">
        <v>77315</v>
      </c>
      <c r="D4" s="134">
        <v>82724</v>
      </c>
      <c r="E4" s="134">
        <v>88508</v>
      </c>
      <c r="F4" s="134">
        <v>92435</v>
      </c>
      <c r="G4" s="134">
        <v>92535</v>
      </c>
      <c r="H4" s="134">
        <v>96304</v>
      </c>
      <c r="I4" s="134">
        <v>104358</v>
      </c>
      <c r="J4" s="134">
        <v>105824</v>
      </c>
      <c r="K4" s="134">
        <v>108216</v>
      </c>
      <c r="L4" s="181">
        <v>2.2603568188690658E-2</v>
      </c>
      <c r="M4" s="181">
        <v>0.47787610619469029</v>
      </c>
    </row>
    <row r="5" spans="1:13" x14ac:dyDescent="0.25">
      <c r="A5" s="26" t="s">
        <v>8</v>
      </c>
      <c r="B5" s="28">
        <v>24450</v>
      </c>
      <c r="C5" s="28">
        <v>25589</v>
      </c>
      <c r="D5" s="28">
        <v>26873</v>
      </c>
      <c r="E5" s="28">
        <v>28621</v>
      </c>
      <c r="F5" s="28">
        <v>29989</v>
      </c>
      <c r="G5" s="28">
        <v>29718</v>
      </c>
      <c r="H5" s="28">
        <v>30087</v>
      </c>
      <c r="I5" s="28">
        <v>32595</v>
      </c>
      <c r="J5" s="28">
        <v>33579</v>
      </c>
      <c r="K5" s="28">
        <v>34400</v>
      </c>
      <c r="L5" s="29">
        <v>2.4449804937609815E-2</v>
      </c>
      <c r="M5" s="29">
        <v>0.40695296523517382</v>
      </c>
    </row>
    <row r="6" spans="1:13" x14ac:dyDescent="0.25">
      <c r="A6" s="26" t="s">
        <v>21</v>
      </c>
      <c r="B6" s="28">
        <v>13841</v>
      </c>
      <c r="C6" s="28">
        <v>14160</v>
      </c>
      <c r="D6" s="28">
        <v>15097</v>
      </c>
      <c r="E6" s="28">
        <v>16319</v>
      </c>
      <c r="F6" s="28">
        <v>17192</v>
      </c>
      <c r="G6" s="28">
        <v>17443</v>
      </c>
      <c r="H6" s="28">
        <v>18209</v>
      </c>
      <c r="I6" s="28">
        <v>19312</v>
      </c>
      <c r="J6" s="28">
        <v>19702</v>
      </c>
      <c r="K6" s="28">
        <v>20032</v>
      </c>
      <c r="L6" s="29">
        <v>1.6749568571718606E-2</v>
      </c>
      <c r="M6" s="29">
        <v>0.44729427064518462</v>
      </c>
    </row>
    <row r="7" spans="1:13" x14ac:dyDescent="0.25">
      <c r="A7" s="26" t="s">
        <v>12</v>
      </c>
      <c r="B7" s="28">
        <v>34933</v>
      </c>
      <c r="C7" s="28">
        <v>37566</v>
      </c>
      <c r="D7" s="28">
        <v>40754</v>
      </c>
      <c r="E7" s="28">
        <v>43568</v>
      </c>
      <c r="F7" s="28">
        <v>45254</v>
      </c>
      <c r="G7" s="28">
        <v>45374</v>
      </c>
      <c r="H7" s="28">
        <v>48008</v>
      </c>
      <c r="I7" s="28">
        <v>52451</v>
      </c>
      <c r="J7" s="28">
        <v>52543</v>
      </c>
      <c r="K7" s="28">
        <v>53784</v>
      </c>
      <c r="L7" s="29">
        <v>2.3618750356850581E-2</v>
      </c>
      <c r="M7" s="29">
        <v>0.53963301176537948</v>
      </c>
    </row>
    <row r="8" spans="1:13" x14ac:dyDescent="0.25">
      <c r="A8" s="130" t="s">
        <v>6</v>
      </c>
      <c r="B8" s="134">
        <v>132387</v>
      </c>
      <c r="C8" s="134">
        <v>140811</v>
      </c>
      <c r="D8" s="134">
        <v>150701</v>
      </c>
      <c r="E8" s="134">
        <v>160629</v>
      </c>
      <c r="F8" s="134">
        <v>173747</v>
      </c>
      <c r="G8" s="134">
        <v>180501</v>
      </c>
      <c r="H8" s="134">
        <v>194918</v>
      </c>
      <c r="I8" s="134">
        <v>215037</v>
      </c>
      <c r="J8" s="134">
        <v>214440</v>
      </c>
      <c r="K8" s="134">
        <v>216194</v>
      </c>
      <c r="L8" s="181">
        <v>8.1794441335571715E-3</v>
      </c>
      <c r="M8" s="181">
        <v>0.63304554072529784</v>
      </c>
    </row>
    <row r="9" spans="1:13" x14ac:dyDescent="0.25">
      <c r="A9" s="26" t="s">
        <v>6</v>
      </c>
      <c r="B9" s="28">
        <v>132387</v>
      </c>
      <c r="C9" s="28">
        <v>140811</v>
      </c>
      <c r="D9" s="28">
        <v>150701</v>
      </c>
      <c r="E9" s="28">
        <v>160629</v>
      </c>
      <c r="F9" s="28">
        <v>173747</v>
      </c>
      <c r="G9" s="28">
        <v>180501</v>
      </c>
      <c r="H9" s="28">
        <v>194918</v>
      </c>
      <c r="I9" s="28">
        <v>215037</v>
      </c>
      <c r="J9" s="28">
        <v>214440</v>
      </c>
      <c r="K9" s="28">
        <v>216194</v>
      </c>
      <c r="L9" s="29">
        <v>8.1794441335571715E-3</v>
      </c>
      <c r="M9" s="29">
        <v>0.63304554072529784</v>
      </c>
    </row>
    <row r="10" spans="1:13" x14ac:dyDescent="0.25">
      <c r="A10" s="130" t="s">
        <v>66</v>
      </c>
      <c r="B10" s="134">
        <v>162460</v>
      </c>
      <c r="C10" s="134">
        <v>169479</v>
      </c>
      <c r="D10" s="134">
        <v>176754</v>
      </c>
      <c r="E10" s="134">
        <v>185363</v>
      </c>
      <c r="F10" s="134">
        <v>193126</v>
      </c>
      <c r="G10" s="134">
        <v>198017</v>
      </c>
      <c r="H10" s="134">
        <v>208071</v>
      </c>
      <c r="I10" s="134">
        <v>217636</v>
      </c>
      <c r="J10" s="134">
        <v>219469</v>
      </c>
      <c r="K10" s="134">
        <v>222353</v>
      </c>
      <c r="L10" s="181">
        <v>1.3140808041226779E-2</v>
      </c>
      <c r="M10" s="181">
        <v>0.36866305552135908</v>
      </c>
    </row>
    <row r="11" spans="1:13" x14ac:dyDescent="0.25">
      <c r="A11" s="26" t="s">
        <v>18</v>
      </c>
      <c r="B11" s="28">
        <v>40549</v>
      </c>
      <c r="C11" s="28">
        <v>41163</v>
      </c>
      <c r="D11" s="28">
        <v>41090</v>
      </c>
      <c r="E11" s="28">
        <v>42779</v>
      </c>
      <c r="F11" s="28">
        <v>45303</v>
      </c>
      <c r="G11" s="28">
        <v>45666</v>
      </c>
      <c r="H11" s="28">
        <v>47570</v>
      </c>
      <c r="I11" s="28">
        <v>49992</v>
      </c>
      <c r="J11" s="28">
        <v>49567</v>
      </c>
      <c r="K11" s="28">
        <v>49586</v>
      </c>
      <c r="L11" s="29">
        <v>3.8331954727943994E-4</v>
      </c>
      <c r="M11" s="29">
        <v>0.22286616192754446</v>
      </c>
    </row>
    <row r="12" spans="1:13" x14ac:dyDescent="0.25">
      <c r="A12" s="26" t="s">
        <v>15</v>
      </c>
      <c r="B12" s="28">
        <v>33028</v>
      </c>
      <c r="C12" s="28">
        <v>34746</v>
      </c>
      <c r="D12" s="28">
        <v>37725</v>
      </c>
      <c r="E12" s="28">
        <v>39668</v>
      </c>
      <c r="F12" s="28">
        <v>41715</v>
      </c>
      <c r="G12" s="28">
        <v>42777</v>
      </c>
      <c r="H12" s="28">
        <v>44871</v>
      </c>
      <c r="I12" s="28">
        <v>47097</v>
      </c>
      <c r="J12" s="28">
        <v>47096</v>
      </c>
      <c r="K12" s="28">
        <v>48912</v>
      </c>
      <c r="L12" s="29">
        <v>3.8559537965007641E-2</v>
      </c>
      <c r="M12" s="29">
        <v>0.48092527552379799</v>
      </c>
    </row>
    <row r="13" spans="1:13" x14ac:dyDescent="0.25">
      <c r="A13" s="26" t="s">
        <v>3</v>
      </c>
      <c r="B13" s="28">
        <v>26480</v>
      </c>
      <c r="C13" s="28">
        <v>28020</v>
      </c>
      <c r="D13" s="28">
        <v>29318</v>
      </c>
      <c r="E13" s="28">
        <v>31248</v>
      </c>
      <c r="F13" s="28">
        <v>31907</v>
      </c>
      <c r="G13" s="28">
        <v>33104</v>
      </c>
      <c r="H13" s="28">
        <v>36119</v>
      </c>
      <c r="I13" s="28">
        <v>37874</v>
      </c>
      <c r="J13" s="28">
        <v>38277</v>
      </c>
      <c r="K13" s="28">
        <v>38905</v>
      </c>
      <c r="L13" s="29">
        <v>1.6406719439872507E-2</v>
      </c>
      <c r="M13" s="29">
        <v>0.46922205438066467</v>
      </c>
    </row>
    <row r="14" spans="1:13" x14ac:dyDescent="0.25">
      <c r="A14" s="26" t="s">
        <v>16</v>
      </c>
      <c r="B14" s="28">
        <v>62403</v>
      </c>
      <c r="C14" s="28">
        <v>65550</v>
      </c>
      <c r="D14" s="28">
        <v>68621</v>
      </c>
      <c r="E14" s="28">
        <v>71668</v>
      </c>
      <c r="F14" s="28">
        <v>74201</v>
      </c>
      <c r="G14" s="28">
        <v>76470</v>
      </c>
      <c r="H14" s="28">
        <v>79511</v>
      </c>
      <c r="I14" s="28">
        <v>82673</v>
      </c>
      <c r="J14" s="28">
        <v>84529</v>
      </c>
      <c r="K14" s="28">
        <v>84950</v>
      </c>
      <c r="L14" s="29">
        <v>4.9805392232251658E-3</v>
      </c>
      <c r="M14" s="29">
        <v>0.36131275739948399</v>
      </c>
    </row>
    <row r="15" spans="1:13" x14ac:dyDescent="0.25">
      <c r="A15" s="130" t="s">
        <v>29</v>
      </c>
      <c r="B15" s="134">
        <v>368071</v>
      </c>
      <c r="C15" s="134">
        <v>387605</v>
      </c>
      <c r="D15" s="134">
        <v>410179</v>
      </c>
      <c r="E15" s="134">
        <v>434500</v>
      </c>
      <c r="F15" s="134">
        <v>459308</v>
      </c>
      <c r="G15" s="134">
        <v>471053</v>
      </c>
      <c r="H15" s="134">
        <v>499293</v>
      </c>
      <c r="I15" s="134">
        <v>537031</v>
      </c>
      <c r="J15" s="134">
        <v>539733</v>
      </c>
      <c r="K15" s="134">
        <v>546763</v>
      </c>
      <c r="L15" s="181">
        <v>1.3024958636955681E-2</v>
      </c>
      <c r="M15" s="181">
        <v>0.48548242051126006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BCAF-BE20-41C5-ACD2-37DFBC79E936}">
  <sheetPr>
    <tabColor rgb="FF00B050"/>
  </sheetPr>
  <dimension ref="A1:N19"/>
  <sheetViews>
    <sheetView workbookViewId="0">
      <selection activeCell="E27" sqref="E27"/>
    </sheetView>
  </sheetViews>
  <sheetFormatPr defaultRowHeight="15" x14ac:dyDescent="0.25"/>
  <cols>
    <col min="1" max="1" width="33.42578125" customWidth="1"/>
    <col min="2" max="11" width="10" customWidth="1"/>
    <col min="12" max="12" width="11.42578125" customWidth="1"/>
    <col min="13" max="13" width="12.28515625" customWidth="1"/>
  </cols>
  <sheetData>
    <row r="1" spans="1:14" x14ac:dyDescent="0.25">
      <c r="A1" s="1" t="s">
        <v>169</v>
      </c>
    </row>
    <row r="2" spans="1:14" ht="30" x14ac:dyDescent="0.25">
      <c r="A2" s="31" t="s">
        <v>70</v>
      </c>
      <c r="B2" s="142" t="s">
        <v>0</v>
      </c>
      <c r="C2" s="142" t="s">
        <v>1</v>
      </c>
      <c r="D2" s="142" t="s">
        <v>102</v>
      </c>
      <c r="E2" s="142" t="s">
        <v>103</v>
      </c>
      <c r="F2" s="142" t="s">
        <v>104</v>
      </c>
      <c r="G2" s="142" t="s">
        <v>27</v>
      </c>
      <c r="H2" s="142" t="s">
        <v>108</v>
      </c>
      <c r="I2" s="142" t="s">
        <v>109</v>
      </c>
      <c r="J2" s="142" t="s">
        <v>115</v>
      </c>
      <c r="K2" s="142" t="s">
        <v>116</v>
      </c>
      <c r="L2" s="142" t="s">
        <v>165</v>
      </c>
      <c r="M2" s="142" t="s">
        <v>166</v>
      </c>
    </row>
    <row r="3" spans="1:14" x14ac:dyDescent="0.25">
      <c r="A3" s="130" t="s">
        <v>65</v>
      </c>
      <c r="B3" s="134">
        <v>64878</v>
      </c>
      <c r="C3" s="134">
        <v>68525</v>
      </c>
      <c r="D3" s="134">
        <v>74101</v>
      </c>
      <c r="E3" s="134">
        <v>79356</v>
      </c>
      <c r="F3" s="134">
        <v>83592</v>
      </c>
      <c r="G3" s="134">
        <v>84256</v>
      </c>
      <c r="H3" s="134">
        <v>88312</v>
      </c>
      <c r="I3" s="134">
        <v>93875</v>
      </c>
      <c r="J3" s="134">
        <v>96487</v>
      </c>
      <c r="K3" s="134">
        <v>98704</v>
      </c>
      <c r="L3" s="181">
        <v>2.2977188636811176E-2</v>
      </c>
      <c r="M3" s="181">
        <v>0.52137858750269739</v>
      </c>
      <c r="N3" s="8"/>
    </row>
    <row r="4" spans="1:14" x14ac:dyDescent="0.25">
      <c r="A4" s="26" t="s">
        <v>8</v>
      </c>
      <c r="B4" s="28">
        <v>21557</v>
      </c>
      <c r="C4" s="28">
        <v>22431</v>
      </c>
      <c r="D4" s="28">
        <v>24247</v>
      </c>
      <c r="E4" s="28">
        <v>25813</v>
      </c>
      <c r="F4" s="28">
        <v>27302</v>
      </c>
      <c r="G4" s="28">
        <v>27311</v>
      </c>
      <c r="H4" s="28">
        <v>27734</v>
      </c>
      <c r="I4" s="28">
        <v>29203</v>
      </c>
      <c r="J4" s="28">
        <v>30784</v>
      </c>
      <c r="K4" s="28">
        <v>31295</v>
      </c>
      <c r="L4" s="182">
        <v>1.6599532224532223E-2</v>
      </c>
      <c r="M4" s="182">
        <v>0.45173261585563856</v>
      </c>
      <c r="N4" s="8"/>
    </row>
    <row r="5" spans="1:14" x14ac:dyDescent="0.25">
      <c r="A5" s="26" t="s">
        <v>21</v>
      </c>
      <c r="B5" s="28">
        <v>12584</v>
      </c>
      <c r="C5" s="28">
        <v>13006</v>
      </c>
      <c r="D5" s="28">
        <v>13852</v>
      </c>
      <c r="E5" s="28">
        <v>14999</v>
      </c>
      <c r="F5" s="28">
        <v>15923</v>
      </c>
      <c r="G5" s="28">
        <v>16287</v>
      </c>
      <c r="H5" s="28">
        <v>17196</v>
      </c>
      <c r="I5" s="28">
        <v>18083</v>
      </c>
      <c r="J5" s="28">
        <v>18490</v>
      </c>
      <c r="K5" s="28">
        <v>18835</v>
      </c>
      <c r="L5" s="182">
        <v>1.8658734451054624E-2</v>
      </c>
      <c r="M5" s="182">
        <v>0.49674189446916722</v>
      </c>
      <c r="N5" s="8"/>
    </row>
    <row r="6" spans="1:14" x14ac:dyDescent="0.25">
      <c r="A6" s="26" t="s">
        <v>12</v>
      </c>
      <c r="B6" s="28">
        <v>30737</v>
      </c>
      <c r="C6" s="28">
        <v>33088</v>
      </c>
      <c r="D6" s="28">
        <v>36002</v>
      </c>
      <c r="E6" s="28">
        <v>38544</v>
      </c>
      <c r="F6" s="28">
        <v>40367</v>
      </c>
      <c r="G6" s="28">
        <v>40658</v>
      </c>
      <c r="H6" s="28">
        <v>43382</v>
      </c>
      <c r="I6" s="28">
        <v>46589</v>
      </c>
      <c r="J6" s="28">
        <v>47213</v>
      </c>
      <c r="K6" s="28">
        <v>48574</v>
      </c>
      <c r="L6" s="182">
        <v>2.8826806176265013E-2</v>
      </c>
      <c r="M6" s="182">
        <v>0.58031037511793604</v>
      </c>
      <c r="N6" s="8"/>
    </row>
    <row r="7" spans="1:14" x14ac:dyDescent="0.25">
      <c r="A7" s="130" t="s">
        <v>6</v>
      </c>
      <c r="B7" s="134">
        <v>118376</v>
      </c>
      <c r="C7" s="134">
        <v>126680</v>
      </c>
      <c r="D7" s="134">
        <v>137444</v>
      </c>
      <c r="E7" s="134">
        <v>146334</v>
      </c>
      <c r="F7" s="134">
        <v>158248</v>
      </c>
      <c r="G7" s="134">
        <v>165877</v>
      </c>
      <c r="H7" s="134">
        <v>180199</v>
      </c>
      <c r="I7" s="134">
        <v>196895</v>
      </c>
      <c r="J7" s="134">
        <v>198436</v>
      </c>
      <c r="K7" s="134">
        <v>200505</v>
      </c>
      <c r="L7" s="181">
        <v>1.042653550766998E-2</v>
      </c>
      <c r="M7" s="181">
        <v>0.69379772926944649</v>
      </c>
      <c r="N7" s="8"/>
    </row>
    <row r="8" spans="1:14" x14ac:dyDescent="0.25">
      <c r="A8" s="26" t="s">
        <v>6</v>
      </c>
      <c r="B8" s="28">
        <v>118376</v>
      </c>
      <c r="C8" s="28">
        <v>126680</v>
      </c>
      <c r="D8" s="28">
        <v>137444</v>
      </c>
      <c r="E8" s="28">
        <v>146334</v>
      </c>
      <c r="F8" s="28">
        <v>158248</v>
      </c>
      <c r="G8" s="28">
        <v>165877</v>
      </c>
      <c r="H8" s="28">
        <v>180199</v>
      </c>
      <c r="I8" s="28">
        <v>196895</v>
      </c>
      <c r="J8" s="28">
        <v>198436</v>
      </c>
      <c r="K8" s="28">
        <v>200505</v>
      </c>
      <c r="L8" s="182">
        <v>1.042653550766998E-2</v>
      </c>
      <c r="M8" s="182">
        <v>0.69379772926944649</v>
      </c>
      <c r="N8" s="8"/>
    </row>
    <row r="9" spans="1:14" x14ac:dyDescent="0.25">
      <c r="A9" s="130" t="s">
        <v>66</v>
      </c>
      <c r="B9" s="134">
        <v>144930</v>
      </c>
      <c r="C9" s="134">
        <v>152718</v>
      </c>
      <c r="D9" s="134">
        <v>158497</v>
      </c>
      <c r="E9" s="134">
        <v>167092</v>
      </c>
      <c r="F9" s="134">
        <v>174802</v>
      </c>
      <c r="G9" s="134">
        <v>180850</v>
      </c>
      <c r="H9" s="134">
        <v>190362</v>
      </c>
      <c r="I9" s="134">
        <v>200263</v>
      </c>
      <c r="J9" s="134">
        <v>203108</v>
      </c>
      <c r="K9" s="134">
        <v>205622</v>
      </c>
      <c r="L9" s="181">
        <v>1.2377651298816393E-2</v>
      </c>
      <c r="M9" s="181">
        <v>0.41876768094942385</v>
      </c>
      <c r="N9" s="8"/>
    </row>
    <row r="10" spans="1:14" x14ac:dyDescent="0.25">
      <c r="A10" s="26" t="s">
        <v>18</v>
      </c>
      <c r="B10" s="28">
        <v>36922</v>
      </c>
      <c r="C10" s="28">
        <v>37547</v>
      </c>
      <c r="D10" s="28">
        <v>37010</v>
      </c>
      <c r="E10" s="28">
        <v>38633</v>
      </c>
      <c r="F10" s="28">
        <v>40982</v>
      </c>
      <c r="G10" s="28">
        <v>42263</v>
      </c>
      <c r="H10" s="28">
        <v>44210</v>
      </c>
      <c r="I10" s="28">
        <v>46763</v>
      </c>
      <c r="J10" s="28">
        <v>46186</v>
      </c>
      <c r="K10" s="28">
        <v>45881</v>
      </c>
      <c r="L10" s="182">
        <v>-6.6037327328627724E-3</v>
      </c>
      <c r="M10" s="182">
        <v>0.24264666052759873</v>
      </c>
      <c r="N10" s="8"/>
    </row>
    <row r="11" spans="1:14" x14ac:dyDescent="0.25">
      <c r="A11" s="26" t="s">
        <v>15</v>
      </c>
      <c r="B11" s="28">
        <v>29790</v>
      </c>
      <c r="C11" s="28">
        <v>31446</v>
      </c>
      <c r="D11" s="28">
        <v>33875</v>
      </c>
      <c r="E11" s="28">
        <v>35595</v>
      </c>
      <c r="F11" s="28">
        <v>37273</v>
      </c>
      <c r="G11" s="28">
        <v>39317</v>
      </c>
      <c r="H11" s="28">
        <v>41404</v>
      </c>
      <c r="I11" s="28">
        <v>43356</v>
      </c>
      <c r="J11" s="28">
        <v>43839</v>
      </c>
      <c r="K11" s="28">
        <v>45279</v>
      </c>
      <c r="L11" s="182">
        <v>3.2847464586327244E-2</v>
      </c>
      <c r="M11" s="182">
        <v>0.51993957703927496</v>
      </c>
      <c r="N11" s="8"/>
    </row>
    <row r="12" spans="1:14" x14ac:dyDescent="0.25">
      <c r="A12" s="26" t="s">
        <v>3</v>
      </c>
      <c r="B12" s="28">
        <v>23704</v>
      </c>
      <c r="C12" s="28">
        <v>24921</v>
      </c>
      <c r="D12" s="28">
        <v>26341</v>
      </c>
      <c r="E12" s="28">
        <v>28186</v>
      </c>
      <c r="F12" s="28">
        <v>29103</v>
      </c>
      <c r="G12" s="28">
        <v>30037</v>
      </c>
      <c r="H12" s="28">
        <v>32670</v>
      </c>
      <c r="I12" s="28">
        <v>34551</v>
      </c>
      <c r="J12" s="28">
        <v>34966</v>
      </c>
      <c r="K12" s="28">
        <v>35715</v>
      </c>
      <c r="L12" s="182">
        <v>2.1420808785677516E-2</v>
      </c>
      <c r="M12" s="182">
        <v>0.50670772865339186</v>
      </c>
      <c r="N12" s="8"/>
    </row>
    <row r="13" spans="1:14" x14ac:dyDescent="0.25">
      <c r="A13" s="26" t="s">
        <v>16</v>
      </c>
      <c r="B13" s="28">
        <v>54514</v>
      </c>
      <c r="C13" s="28">
        <v>58804</v>
      </c>
      <c r="D13" s="28">
        <v>61271</v>
      </c>
      <c r="E13" s="28">
        <v>64678</v>
      </c>
      <c r="F13" s="28">
        <v>67444</v>
      </c>
      <c r="G13" s="28">
        <v>69233</v>
      </c>
      <c r="H13" s="28">
        <v>72078</v>
      </c>
      <c r="I13" s="28">
        <v>75593</v>
      </c>
      <c r="J13" s="28">
        <v>78117</v>
      </c>
      <c r="K13" s="28">
        <v>78747</v>
      </c>
      <c r="L13" s="182">
        <v>8.0648258381658278E-3</v>
      </c>
      <c r="M13" s="182">
        <v>0.44452801115309831</v>
      </c>
      <c r="N13" s="8"/>
    </row>
    <row r="14" spans="1:14" x14ac:dyDescent="0.25">
      <c r="A14" s="130" t="s">
        <v>56</v>
      </c>
      <c r="B14" s="134">
        <v>328184</v>
      </c>
      <c r="C14" s="134">
        <v>347923</v>
      </c>
      <c r="D14" s="134">
        <v>370042</v>
      </c>
      <c r="E14" s="134">
        <v>392782</v>
      </c>
      <c r="F14" s="134">
        <v>416642</v>
      </c>
      <c r="G14" s="134">
        <v>430983</v>
      </c>
      <c r="H14" s="134">
        <v>458873</v>
      </c>
      <c r="I14" s="134">
        <v>491033</v>
      </c>
      <c r="J14" s="134">
        <v>498031</v>
      </c>
      <c r="K14" s="134">
        <v>504831</v>
      </c>
      <c r="L14" s="181">
        <v>1.3653768540512538E-2</v>
      </c>
      <c r="M14" s="181">
        <v>0.5382559783536065</v>
      </c>
      <c r="N14" s="8"/>
    </row>
    <row r="19" spans="1:1" x14ac:dyDescent="0.25">
      <c r="A19" t="s">
        <v>95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5568-3584-4854-9100-E7373F1D4075}">
  <sheetPr>
    <tabColor rgb="FF00B050"/>
  </sheetPr>
  <dimension ref="A2:M15"/>
  <sheetViews>
    <sheetView workbookViewId="0">
      <selection activeCell="H24" sqref="H24"/>
    </sheetView>
  </sheetViews>
  <sheetFormatPr defaultRowHeight="15" x14ac:dyDescent="0.25"/>
  <cols>
    <col min="1" max="1" width="33.42578125" customWidth="1"/>
    <col min="2" max="11" width="7.85546875" customWidth="1"/>
    <col min="12" max="12" width="11.42578125" customWidth="1"/>
    <col min="13" max="13" width="12.7109375" customWidth="1"/>
  </cols>
  <sheetData>
    <row r="2" spans="1:13" x14ac:dyDescent="0.25">
      <c r="A2" s="1" t="s">
        <v>170</v>
      </c>
    </row>
    <row r="3" spans="1:13" s="1" customFormat="1" ht="30" x14ac:dyDescent="0.25">
      <c r="A3" s="31" t="s">
        <v>73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65</v>
      </c>
      <c r="B4" s="134">
        <v>8346</v>
      </c>
      <c r="C4" s="134">
        <v>8790</v>
      </c>
      <c r="D4" s="134">
        <v>8623</v>
      </c>
      <c r="E4" s="134">
        <v>9152</v>
      </c>
      <c r="F4" s="134">
        <v>8843</v>
      </c>
      <c r="G4" s="134">
        <v>8279</v>
      </c>
      <c r="H4" s="134">
        <v>7992</v>
      </c>
      <c r="I4" s="134">
        <v>10483</v>
      </c>
      <c r="J4" s="134">
        <v>9337</v>
      </c>
      <c r="K4" s="134">
        <v>9512</v>
      </c>
      <c r="L4" s="183">
        <v>1.8742636821248795E-2</v>
      </c>
      <c r="M4" s="183">
        <v>0.13970764438054159</v>
      </c>
    </row>
    <row r="5" spans="1:13" x14ac:dyDescent="0.25">
      <c r="A5" s="26" t="s">
        <v>8</v>
      </c>
      <c r="B5" s="28">
        <v>2893</v>
      </c>
      <c r="C5" s="28">
        <v>3158</v>
      </c>
      <c r="D5" s="28">
        <v>2626</v>
      </c>
      <c r="E5" s="28">
        <v>2808</v>
      </c>
      <c r="F5" s="28">
        <v>2687</v>
      </c>
      <c r="G5" s="28">
        <v>2407</v>
      </c>
      <c r="H5" s="28">
        <v>2353</v>
      </c>
      <c r="I5" s="28">
        <v>3392</v>
      </c>
      <c r="J5" s="28">
        <v>2795</v>
      </c>
      <c r="K5" s="28">
        <v>3105</v>
      </c>
      <c r="L5" s="184">
        <v>0.11091234347048301</v>
      </c>
      <c r="M5" s="184">
        <v>7.328033183546491E-2</v>
      </c>
    </row>
    <row r="6" spans="1:13" x14ac:dyDescent="0.25">
      <c r="A6" s="26" t="s">
        <v>21</v>
      </c>
      <c r="B6" s="28">
        <v>1257</v>
      </c>
      <c r="C6" s="28">
        <v>1154</v>
      </c>
      <c r="D6" s="28">
        <v>1245</v>
      </c>
      <c r="E6" s="28">
        <v>1320</v>
      </c>
      <c r="F6" s="28">
        <v>1269</v>
      </c>
      <c r="G6" s="28">
        <v>1156</v>
      </c>
      <c r="H6" s="28">
        <v>1013</v>
      </c>
      <c r="I6" s="28">
        <v>1229</v>
      </c>
      <c r="J6" s="28">
        <v>1212</v>
      </c>
      <c r="K6" s="28">
        <v>1197</v>
      </c>
      <c r="L6" s="184">
        <v>-1.2376237623762377E-2</v>
      </c>
      <c r="M6" s="184">
        <v>-4.77326968973747E-2</v>
      </c>
    </row>
    <row r="7" spans="1:13" x14ac:dyDescent="0.25">
      <c r="A7" s="26" t="s">
        <v>12</v>
      </c>
      <c r="B7" s="28">
        <v>4196</v>
      </c>
      <c r="C7" s="28">
        <v>4478</v>
      </c>
      <c r="D7" s="28">
        <v>4752</v>
      </c>
      <c r="E7" s="28">
        <v>5024</v>
      </c>
      <c r="F7" s="28">
        <v>4887</v>
      </c>
      <c r="G7" s="28">
        <v>4716</v>
      </c>
      <c r="H7" s="28">
        <v>4626</v>
      </c>
      <c r="I7" s="28">
        <v>5862</v>
      </c>
      <c r="J7" s="28">
        <v>5330</v>
      </c>
      <c r="K7" s="28">
        <v>5210</v>
      </c>
      <c r="L7" s="184">
        <v>-2.2514071294559099E-2</v>
      </c>
      <c r="M7" s="184">
        <v>0.24165872259294566</v>
      </c>
    </row>
    <row r="8" spans="1:13" x14ac:dyDescent="0.25">
      <c r="A8" s="130" t="s">
        <v>6</v>
      </c>
      <c r="B8" s="134">
        <v>14011</v>
      </c>
      <c r="C8" s="134">
        <v>14131</v>
      </c>
      <c r="D8" s="134">
        <v>13257</v>
      </c>
      <c r="E8" s="134">
        <v>14295</v>
      </c>
      <c r="F8" s="134">
        <v>15499</v>
      </c>
      <c r="G8" s="134">
        <v>14624</v>
      </c>
      <c r="H8" s="134">
        <v>14719</v>
      </c>
      <c r="I8" s="134">
        <v>18142</v>
      </c>
      <c r="J8" s="134">
        <v>16004</v>
      </c>
      <c r="K8" s="134">
        <v>15689</v>
      </c>
      <c r="L8" s="183">
        <v>-1.9682579355161208E-2</v>
      </c>
      <c r="M8" s="183">
        <v>0.11976304332310328</v>
      </c>
    </row>
    <row r="9" spans="1:13" x14ac:dyDescent="0.25">
      <c r="A9" s="26" t="s">
        <v>6</v>
      </c>
      <c r="B9" s="28">
        <v>14011</v>
      </c>
      <c r="C9" s="28">
        <v>14131</v>
      </c>
      <c r="D9" s="28">
        <v>13257</v>
      </c>
      <c r="E9" s="28">
        <v>14295</v>
      </c>
      <c r="F9" s="28">
        <v>15499</v>
      </c>
      <c r="G9" s="28">
        <v>14624</v>
      </c>
      <c r="H9" s="28">
        <v>14719</v>
      </c>
      <c r="I9" s="28">
        <v>18142</v>
      </c>
      <c r="J9" s="28">
        <v>16004</v>
      </c>
      <c r="K9" s="28">
        <v>15689</v>
      </c>
      <c r="L9" s="184">
        <v>-1.9682579355161208E-2</v>
      </c>
      <c r="M9" s="184">
        <v>0.11976304332310328</v>
      </c>
    </row>
    <row r="10" spans="1:13" x14ac:dyDescent="0.25">
      <c r="A10" s="130" t="s">
        <v>66</v>
      </c>
      <c r="B10" s="134">
        <v>17530</v>
      </c>
      <c r="C10" s="134">
        <v>16761</v>
      </c>
      <c r="D10" s="134">
        <v>18257</v>
      </c>
      <c r="E10" s="134">
        <v>18271</v>
      </c>
      <c r="F10" s="134">
        <v>18324</v>
      </c>
      <c r="G10" s="134">
        <v>17167</v>
      </c>
      <c r="H10" s="134">
        <v>17709</v>
      </c>
      <c r="I10" s="134">
        <v>17373</v>
      </c>
      <c r="J10" s="134">
        <v>16361</v>
      </c>
      <c r="K10" s="134">
        <v>16731</v>
      </c>
      <c r="L10" s="183">
        <v>2.2614754599352117E-2</v>
      </c>
      <c r="M10" s="183">
        <v>-4.5579007415858526E-2</v>
      </c>
    </row>
    <row r="11" spans="1:13" x14ac:dyDescent="0.25">
      <c r="A11" s="26" t="s">
        <v>18</v>
      </c>
      <c r="B11" s="28">
        <v>3627</v>
      </c>
      <c r="C11" s="28">
        <v>3616</v>
      </c>
      <c r="D11" s="28">
        <v>4080</v>
      </c>
      <c r="E11" s="28">
        <v>4146</v>
      </c>
      <c r="F11" s="28">
        <v>4321</v>
      </c>
      <c r="G11" s="28">
        <v>3403</v>
      </c>
      <c r="H11" s="28">
        <v>3360</v>
      </c>
      <c r="I11" s="28">
        <v>3229</v>
      </c>
      <c r="J11" s="28">
        <v>3381</v>
      </c>
      <c r="K11" s="28">
        <v>3705</v>
      </c>
      <c r="L11" s="184">
        <v>9.5829636202307014E-2</v>
      </c>
      <c r="M11" s="184">
        <v>2.1505376344086023E-2</v>
      </c>
    </row>
    <row r="12" spans="1:13" x14ac:dyDescent="0.25">
      <c r="A12" s="26" t="s">
        <v>15</v>
      </c>
      <c r="B12" s="28">
        <v>3238</v>
      </c>
      <c r="C12" s="28">
        <v>3300</v>
      </c>
      <c r="D12" s="28">
        <v>3850</v>
      </c>
      <c r="E12" s="28">
        <v>4073</v>
      </c>
      <c r="F12" s="28">
        <v>4442</v>
      </c>
      <c r="G12" s="28">
        <v>3460</v>
      </c>
      <c r="H12" s="28">
        <v>3467</v>
      </c>
      <c r="I12" s="28">
        <v>3741</v>
      </c>
      <c r="J12" s="28">
        <v>3257</v>
      </c>
      <c r="K12" s="28">
        <v>3633</v>
      </c>
      <c r="L12" s="184">
        <v>0.11544365980964078</v>
      </c>
      <c r="M12" s="184">
        <v>0.12198888202594194</v>
      </c>
    </row>
    <row r="13" spans="1:13" x14ac:dyDescent="0.25">
      <c r="A13" s="26" t="s">
        <v>3</v>
      </c>
      <c r="B13" s="28">
        <v>2776</v>
      </c>
      <c r="C13" s="28">
        <v>3099</v>
      </c>
      <c r="D13" s="28">
        <v>2977</v>
      </c>
      <c r="E13" s="28">
        <v>3062</v>
      </c>
      <c r="F13" s="28">
        <v>2804</v>
      </c>
      <c r="G13" s="28">
        <v>3067</v>
      </c>
      <c r="H13" s="28">
        <v>3449</v>
      </c>
      <c r="I13" s="28">
        <v>3323</v>
      </c>
      <c r="J13" s="28">
        <v>3311</v>
      </c>
      <c r="K13" s="28">
        <v>3190</v>
      </c>
      <c r="L13" s="184">
        <v>-3.6544850498338874E-2</v>
      </c>
      <c r="M13" s="184">
        <v>0.14913544668587897</v>
      </c>
    </row>
    <row r="14" spans="1:13" x14ac:dyDescent="0.25">
      <c r="A14" s="26" t="s">
        <v>16</v>
      </c>
      <c r="B14" s="28">
        <v>7889</v>
      </c>
      <c r="C14" s="28">
        <v>6746</v>
      </c>
      <c r="D14" s="28">
        <v>7350</v>
      </c>
      <c r="E14" s="28">
        <v>6990</v>
      </c>
      <c r="F14" s="28">
        <v>6757</v>
      </c>
      <c r="G14" s="28">
        <v>7237</v>
      </c>
      <c r="H14" s="28">
        <v>7433</v>
      </c>
      <c r="I14" s="28">
        <v>7080</v>
      </c>
      <c r="J14" s="28">
        <v>6412</v>
      </c>
      <c r="K14" s="28">
        <v>6203</v>
      </c>
      <c r="L14" s="184">
        <v>-3.2595134123518402E-2</v>
      </c>
      <c r="M14" s="184">
        <v>-0.21371529978451007</v>
      </c>
    </row>
    <row r="15" spans="1:13" x14ac:dyDescent="0.25">
      <c r="A15" s="130" t="s">
        <v>56</v>
      </c>
      <c r="B15" s="134">
        <v>39887</v>
      </c>
      <c r="C15" s="134">
        <v>39682</v>
      </c>
      <c r="D15" s="134">
        <v>40137</v>
      </c>
      <c r="E15" s="134">
        <v>41718</v>
      </c>
      <c r="F15" s="134">
        <v>42666</v>
      </c>
      <c r="G15" s="134">
        <v>40070</v>
      </c>
      <c r="H15" s="134">
        <v>40420</v>
      </c>
      <c r="I15" s="134">
        <v>45998</v>
      </c>
      <c r="J15" s="134">
        <v>41702</v>
      </c>
      <c r="K15" s="134">
        <v>41932</v>
      </c>
      <c r="L15" s="183">
        <v>5.5153230060908352E-3</v>
      </c>
      <c r="M15" s="183">
        <v>5.1269837290345226E-2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FB7-5DEB-4590-896C-30BB3D508A8E}">
  <sheetPr>
    <tabColor rgb="FF00B050"/>
  </sheetPr>
  <dimension ref="A1:O14"/>
  <sheetViews>
    <sheetView workbookViewId="0">
      <selection activeCell="H24" sqref="H24"/>
    </sheetView>
  </sheetViews>
  <sheetFormatPr defaultRowHeight="15" x14ac:dyDescent="0.25"/>
  <cols>
    <col min="1" max="1" width="18.85546875" customWidth="1"/>
    <col min="2" max="11" width="9.42578125" customWidth="1"/>
    <col min="12" max="12" width="12.140625" customWidth="1"/>
    <col min="13" max="13" width="12.85546875" customWidth="1"/>
    <col min="14" max="14" width="8.42578125" customWidth="1"/>
  </cols>
  <sheetData>
    <row r="1" spans="1:15" x14ac:dyDescent="0.25">
      <c r="A1" s="1" t="s">
        <v>171</v>
      </c>
    </row>
    <row r="2" spans="1:15" ht="30" x14ac:dyDescent="0.25">
      <c r="A2" s="31" t="s">
        <v>64</v>
      </c>
      <c r="B2" s="142" t="s">
        <v>0</v>
      </c>
      <c r="C2" s="142" t="s">
        <v>1</v>
      </c>
      <c r="D2" s="142" t="s">
        <v>102</v>
      </c>
      <c r="E2" s="142" t="s">
        <v>103</v>
      </c>
      <c r="F2" s="142" t="s">
        <v>104</v>
      </c>
      <c r="G2" s="142" t="s">
        <v>27</v>
      </c>
      <c r="H2" s="142" t="s">
        <v>108</v>
      </c>
      <c r="I2" s="142" t="s">
        <v>109</v>
      </c>
      <c r="J2" s="142" t="s">
        <v>115</v>
      </c>
      <c r="K2" s="142" t="s">
        <v>116</v>
      </c>
      <c r="L2" s="142" t="s">
        <v>165</v>
      </c>
      <c r="M2" s="142" t="s">
        <v>166</v>
      </c>
    </row>
    <row r="3" spans="1:15" x14ac:dyDescent="0.25">
      <c r="A3" s="130" t="s">
        <v>65</v>
      </c>
      <c r="B3" s="134">
        <v>36225</v>
      </c>
      <c r="C3" s="134">
        <v>38095</v>
      </c>
      <c r="D3" s="134">
        <v>40672</v>
      </c>
      <c r="E3" s="134">
        <v>42783</v>
      </c>
      <c r="F3" s="134">
        <v>44405</v>
      </c>
      <c r="G3" s="134">
        <v>43631</v>
      </c>
      <c r="H3" s="134">
        <v>46153</v>
      </c>
      <c r="I3" s="134">
        <v>50152</v>
      </c>
      <c r="J3" s="134">
        <v>51171</v>
      </c>
      <c r="K3" s="134">
        <v>53307</v>
      </c>
      <c r="L3" s="181">
        <v>4.1742393152371458E-2</v>
      </c>
      <c r="M3" s="181">
        <v>0.4715527950310559</v>
      </c>
      <c r="N3" s="8"/>
      <c r="O3" s="12"/>
    </row>
    <row r="4" spans="1:15" x14ac:dyDescent="0.25">
      <c r="A4" s="26" t="s">
        <v>8</v>
      </c>
      <c r="B4" s="28">
        <v>14472</v>
      </c>
      <c r="C4" s="28">
        <v>15211</v>
      </c>
      <c r="D4" s="28">
        <v>16033</v>
      </c>
      <c r="E4" s="28">
        <v>17027</v>
      </c>
      <c r="F4" s="28">
        <v>17569</v>
      </c>
      <c r="G4" s="28">
        <v>17168</v>
      </c>
      <c r="H4" s="28">
        <v>18401</v>
      </c>
      <c r="I4" s="28">
        <v>19632</v>
      </c>
      <c r="J4" s="28">
        <v>20255</v>
      </c>
      <c r="K4" s="28">
        <v>20848</v>
      </c>
      <c r="L4" s="182">
        <v>2.9276721797087138E-2</v>
      </c>
      <c r="M4" s="182">
        <v>0.44057490326147042</v>
      </c>
      <c r="N4" s="8"/>
    </row>
    <row r="5" spans="1:15" x14ac:dyDescent="0.25">
      <c r="A5" s="26" t="s">
        <v>21</v>
      </c>
      <c r="B5" s="28">
        <v>8165</v>
      </c>
      <c r="C5" s="28">
        <v>8429</v>
      </c>
      <c r="D5" s="28">
        <v>8921</v>
      </c>
      <c r="E5" s="28">
        <v>9365</v>
      </c>
      <c r="F5" s="28">
        <v>9729</v>
      </c>
      <c r="G5" s="28">
        <v>9858</v>
      </c>
      <c r="H5" s="28">
        <v>9986</v>
      </c>
      <c r="I5" s="28">
        <v>10569</v>
      </c>
      <c r="J5" s="28">
        <v>10419</v>
      </c>
      <c r="K5" s="28">
        <v>10778</v>
      </c>
      <c r="L5" s="182">
        <v>3.4456281792878393E-2</v>
      </c>
      <c r="M5" s="182">
        <v>0.32002449479485612</v>
      </c>
      <c r="N5" s="8"/>
    </row>
    <row r="6" spans="1:15" x14ac:dyDescent="0.25">
      <c r="A6" s="26" t="s">
        <v>12</v>
      </c>
      <c r="B6" s="28">
        <v>13588</v>
      </c>
      <c r="C6" s="28">
        <v>14455</v>
      </c>
      <c r="D6" s="28">
        <v>15718</v>
      </c>
      <c r="E6" s="28">
        <v>16391</v>
      </c>
      <c r="F6" s="28">
        <v>17107</v>
      </c>
      <c r="G6" s="28">
        <v>16605</v>
      </c>
      <c r="H6" s="28">
        <v>17766</v>
      </c>
      <c r="I6" s="28">
        <v>19951</v>
      </c>
      <c r="J6" s="28">
        <v>20497</v>
      </c>
      <c r="K6" s="28">
        <v>21681</v>
      </c>
      <c r="L6" s="182">
        <v>5.7764550909889252E-2</v>
      </c>
      <c r="M6" s="182">
        <v>0.59559905799234614</v>
      </c>
      <c r="N6" s="8"/>
    </row>
    <row r="7" spans="1:15" x14ac:dyDescent="0.25">
      <c r="A7" s="130" t="s">
        <v>6</v>
      </c>
      <c r="B7" s="134">
        <v>48104</v>
      </c>
      <c r="C7" s="134">
        <v>50553</v>
      </c>
      <c r="D7" s="134">
        <v>53334</v>
      </c>
      <c r="E7" s="134">
        <v>56136</v>
      </c>
      <c r="F7" s="134">
        <v>59660</v>
      </c>
      <c r="G7" s="134">
        <v>60534</v>
      </c>
      <c r="H7" s="134">
        <v>65924</v>
      </c>
      <c r="I7" s="134">
        <v>72616</v>
      </c>
      <c r="J7" s="134">
        <v>73682</v>
      </c>
      <c r="K7" s="134">
        <v>75373</v>
      </c>
      <c r="L7" s="181">
        <v>2.2949974213512119E-2</v>
      </c>
      <c r="M7" s="181">
        <v>0.56687593547314152</v>
      </c>
      <c r="N7" s="8"/>
      <c r="O7" s="12"/>
    </row>
    <row r="8" spans="1:15" x14ac:dyDescent="0.25">
      <c r="A8" s="36" t="s">
        <v>6</v>
      </c>
      <c r="B8" s="28">
        <v>48104</v>
      </c>
      <c r="C8" s="28">
        <v>50553</v>
      </c>
      <c r="D8" s="28">
        <v>53334</v>
      </c>
      <c r="E8" s="28">
        <v>56136</v>
      </c>
      <c r="F8" s="28">
        <v>59660</v>
      </c>
      <c r="G8" s="28">
        <v>60534</v>
      </c>
      <c r="H8" s="28">
        <v>65924</v>
      </c>
      <c r="I8" s="28">
        <v>72616</v>
      </c>
      <c r="J8" s="28">
        <v>73682</v>
      </c>
      <c r="K8" s="28">
        <v>75373</v>
      </c>
      <c r="L8" s="182">
        <v>2.2949974213512119E-2</v>
      </c>
      <c r="M8" s="182">
        <v>0.56687593547314152</v>
      </c>
      <c r="N8" s="8"/>
    </row>
    <row r="9" spans="1:15" x14ac:dyDescent="0.25">
      <c r="A9" s="130" t="s">
        <v>66</v>
      </c>
      <c r="B9" s="134">
        <v>74033</v>
      </c>
      <c r="C9" s="134">
        <v>75763</v>
      </c>
      <c r="D9" s="134">
        <v>80137</v>
      </c>
      <c r="E9" s="134">
        <v>82968</v>
      </c>
      <c r="F9" s="134">
        <v>86290</v>
      </c>
      <c r="G9" s="134">
        <v>88069</v>
      </c>
      <c r="H9" s="134">
        <v>93070</v>
      </c>
      <c r="I9" s="134">
        <v>97874</v>
      </c>
      <c r="J9" s="134">
        <v>99072</v>
      </c>
      <c r="K9" s="134">
        <v>101211</v>
      </c>
      <c r="L9" s="181">
        <v>2.1590358527131783E-2</v>
      </c>
      <c r="M9" s="181">
        <v>0.36710656058784596</v>
      </c>
      <c r="N9" s="8"/>
    </row>
    <row r="10" spans="1:15" x14ac:dyDescent="0.25">
      <c r="A10" s="36" t="s">
        <v>18</v>
      </c>
      <c r="B10" s="28">
        <v>20712</v>
      </c>
      <c r="C10" s="28">
        <v>21299</v>
      </c>
      <c r="D10" s="28">
        <v>22437</v>
      </c>
      <c r="E10" s="28">
        <v>23078</v>
      </c>
      <c r="F10" s="28">
        <v>24389</v>
      </c>
      <c r="G10" s="28">
        <v>24608</v>
      </c>
      <c r="H10" s="28">
        <v>25720</v>
      </c>
      <c r="I10" s="28">
        <v>26146</v>
      </c>
      <c r="J10" s="28">
        <v>26777</v>
      </c>
      <c r="K10" s="28">
        <v>27128</v>
      </c>
      <c r="L10" s="182">
        <v>1.3108264555402024E-2</v>
      </c>
      <c r="M10" s="182">
        <v>0.309772112784859</v>
      </c>
      <c r="N10" s="8"/>
    </row>
    <row r="11" spans="1:15" x14ac:dyDescent="0.25">
      <c r="A11" s="36" t="s">
        <v>15</v>
      </c>
      <c r="B11" s="28">
        <v>13263</v>
      </c>
      <c r="C11" s="28">
        <v>13885</v>
      </c>
      <c r="D11" s="28">
        <v>15187</v>
      </c>
      <c r="E11" s="28">
        <v>15818</v>
      </c>
      <c r="F11" s="28">
        <v>16487</v>
      </c>
      <c r="G11" s="28">
        <v>17635</v>
      </c>
      <c r="H11" s="28">
        <v>18961</v>
      </c>
      <c r="I11" s="28">
        <v>19861</v>
      </c>
      <c r="J11" s="28">
        <v>19300</v>
      </c>
      <c r="K11" s="28">
        <v>20290</v>
      </c>
      <c r="L11" s="182">
        <v>5.1295336787564767E-2</v>
      </c>
      <c r="M11" s="182">
        <v>0.52981979944205682</v>
      </c>
      <c r="N11" s="8"/>
    </row>
    <row r="12" spans="1:15" x14ac:dyDescent="0.25">
      <c r="A12" s="26" t="s">
        <v>3</v>
      </c>
      <c r="B12" s="28">
        <v>14832</v>
      </c>
      <c r="C12" s="28">
        <v>14940</v>
      </c>
      <c r="D12" s="28">
        <v>15548</v>
      </c>
      <c r="E12" s="28">
        <v>16648</v>
      </c>
      <c r="F12" s="28">
        <v>17209</v>
      </c>
      <c r="G12" s="28">
        <v>17923</v>
      </c>
      <c r="H12" s="28">
        <v>19911</v>
      </c>
      <c r="I12" s="28">
        <v>21671</v>
      </c>
      <c r="J12" s="28">
        <v>21964</v>
      </c>
      <c r="K12" s="28">
        <v>22261</v>
      </c>
      <c r="L12" s="182">
        <v>1.3522127117100709E-2</v>
      </c>
      <c r="M12" s="182">
        <v>0.50087648327939593</v>
      </c>
      <c r="N12" s="8"/>
    </row>
    <row r="13" spans="1:15" x14ac:dyDescent="0.25">
      <c r="A13" s="26" t="s">
        <v>16</v>
      </c>
      <c r="B13" s="28">
        <v>25226</v>
      </c>
      <c r="C13" s="28">
        <v>25639</v>
      </c>
      <c r="D13" s="28">
        <v>26965</v>
      </c>
      <c r="E13" s="28">
        <v>27424</v>
      </c>
      <c r="F13" s="28">
        <v>28205</v>
      </c>
      <c r="G13" s="28">
        <v>27903</v>
      </c>
      <c r="H13" s="28">
        <v>28478</v>
      </c>
      <c r="I13" s="28">
        <v>30196</v>
      </c>
      <c r="J13" s="28">
        <v>31031</v>
      </c>
      <c r="K13" s="28">
        <v>31532</v>
      </c>
      <c r="L13" s="182">
        <v>1.6145145177403241E-2</v>
      </c>
      <c r="M13" s="182">
        <v>0.2499801791802109</v>
      </c>
      <c r="N13" s="8"/>
    </row>
    <row r="14" spans="1:15" x14ac:dyDescent="0.25">
      <c r="A14" s="130" t="s">
        <v>56</v>
      </c>
      <c r="B14" s="134">
        <v>158362</v>
      </c>
      <c r="C14" s="134">
        <v>164411</v>
      </c>
      <c r="D14" s="134">
        <v>174143</v>
      </c>
      <c r="E14" s="134">
        <v>181887</v>
      </c>
      <c r="F14" s="134">
        <v>190355</v>
      </c>
      <c r="G14" s="134">
        <v>192234</v>
      </c>
      <c r="H14" s="134">
        <v>205147</v>
      </c>
      <c r="I14" s="134">
        <v>220642</v>
      </c>
      <c r="J14" s="134">
        <v>223925</v>
      </c>
      <c r="K14" s="134">
        <v>229891</v>
      </c>
      <c r="L14" s="181">
        <v>2.6642849168248297E-2</v>
      </c>
      <c r="M14" s="181">
        <v>0.45168032735125851</v>
      </c>
      <c r="N14" s="8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A273-248D-484A-BC8F-D323F00D85C0}">
  <sheetPr>
    <tabColor rgb="FF00B050"/>
  </sheetPr>
  <dimension ref="A2:M39"/>
  <sheetViews>
    <sheetView workbookViewId="0">
      <selection sqref="A1:XFD13"/>
    </sheetView>
  </sheetViews>
  <sheetFormatPr defaultRowHeight="15" x14ac:dyDescent="0.25"/>
  <cols>
    <col min="1" max="1" width="29.7109375" customWidth="1"/>
    <col min="2" max="2" width="11.28515625" customWidth="1"/>
    <col min="3" max="3" width="11.42578125" customWidth="1"/>
    <col min="4" max="5" width="10.42578125" customWidth="1"/>
    <col min="6" max="6" width="11.42578125" customWidth="1"/>
    <col min="7" max="7" width="10.42578125" customWidth="1"/>
    <col min="8" max="8" width="11.42578125" customWidth="1"/>
    <col min="9" max="9" width="11.28515625" customWidth="1"/>
    <col min="10" max="10" width="11" customWidth="1"/>
    <col min="11" max="11" width="10.5703125" customWidth="1"/>
    <col min="12" max="12" width="12.5703125" customWidth="1"/>
    <col min="13" max="13" width="12.42578125" customWidth="1"/>
  </cols>
  <sheetData>
    <row r="2" spans="1:13" x14ac:dyDescent="0.25">
      <c r="A2" s="1" t="s">
        <v>172</v>
      </c>
    </row>
    <row r="3" spans="1:13" ht="30" x14ac:dyDescent="0.25">
      <c r="A3" s="140" t="s">
        <v>99</v>
      </c>
      <c r="B3" s="167" t="s">
        <v>0</v>
      </c>
      <c r="C3" s="167" t="s">
        <v>1</v>
      </c>
      <c r="D3" s="167" t="s">
        <v>102</v>
      </c>
      <c r="E3" s="167" t="s">
        <v>103</v>
      </c>
      <c r="F3" s="167" t="s">
        <v>104</v>
      </c>
      <c r="G3" s="167" t="s">
        <v>27</v>
      </c>
      <c r="H3" s="167" t="s">
        <v>108</v>
      </c>
      <c r="I3" s="167" t="s">
        <v>109</v>
      </c>
      <c r="J3" s="167" t="s">
        <v>115</v>
      </c>
      <c r="K3" s="167" t="s">
        <v>116</v>
      </c>
      <c r="L3" s="142" t="s">
        <v>165</v>
      </c>
      <c r="M3" s="142" t="s">
        <v>166</v>
      </c>
    </row>
    <row r="4" spans="1:13" x14ac:dyDescent="0.25">
      <c r="A4" s="130" t="s">
        <v>65</v>
      </c>
      <c r="B4" s="138">
        <v>32146</v>
      </c>
      <c r="C4" s="138">
        <v>33923</v>
      </c>
      <c r="D4" s="138">
        <v>36527</v>
      </c>
      <c r="E4" s="138">
        <v>38612</v>
      </c>
      <c r="F4" s="138">
        <v>40194</v>
      </c>
      <c r="G4" s="138">
        <v>40073</v>
      </c>
      <c r="H4" s="138">
        <v>42386</v>
      </c>
      <c r="I4" s="138">
        <v>44559</v>
      </c>
      <c r="J4" s="138">
        <v>45834</v>
      </c>
      <c r="K4" s="138">
        <v>47453</v>
      </c>
      <c r="L4" s="181">
        <v>3.5323122572762579E-2</v>
      </c>
      <c r="M4" s="181">
        <v>0.47617121881416041</v>
      </c>
    </row>
    <row r="5" spans="1:13" x14ac:dyDescent="0.25">
      <c r="A5" s="36" t="s">
        <v>8</v>
      </c>
      <c r="B5" s="28">
        <v>12638</v>
      </c>
      <c r="C5" s="28">
        <v>13316</v>
      </c>
      <c r="D5" s="28">
        <v>14260</v>
      </c>
      <c r="E5" s="28">
        <v>15130</v>
      </c>
      <c r="F5" s="28">
        <v>15762</v>
      </c>
      <c r="G5" s="28">
        <v>15706</v>
      </c>
      <c r="H5" s="28">
        <v>16661</v>
      </c>
      <c r="I5" s="28">
        <v>17361</v>
      </c>
      <c r="J5" s="28">
        <v>18348</v>
      </c>
      <c r="K5" s="28">
        <v>18569</v>
      </c>
      <c r="L5" s="182">
        <v>1.2044909526923915E-2</v>
      </c>
      <c r="M5" s="182">
        <v>0.46929893970564962</v>
      </c>
    </row>
    <row r="6" spans="1:13" x14ac:dyDescent="0.25">
      <c r="A6" s="36" t="s">
        <v>21</v>
      </c>
      <c r="B6" s="28">
        <v>7414</v>
      </c>
      <c r="C6" s="28">
        <v>7702</v>
      </c>
      <c r="D6" s="28">
        <v>8190</v>
      </c>
      <c r="E6" s="28">
        <v>8655</v>
      </c>
      <c r="F6" s="28">
        <v>9073</v>
      </c>
      <c r="G6" s="28">
        <v>9253</v>
      </c>
      <c r="H6" s="28">
        <v>9455</v>
      </c>
      <c r="I6" s="28">
        <v>9943</v>
      </c>
      <c r="J6" s="28">
        <v>9732</v>
      </c>
      <c r="K6" s="28">
        <v>10098</v>
      </c>
      <c r="L6" s="182">
        <v>3.76078914919852E-2</v>
      </c>
      <c r="M6" s="182">
        <v>0.36201780415430268</v>
      </c>
    </row>
    <row r="7" spans="1:13" x14ac:dyDescent="0.25">
      <c r="A7" s="36" t="s">
        <v>12</v>
      </c>
      <c r="B7" s="28">
        <v>12094</v>
      </c>
      <c r="C7" s="28">
        <v>12905</v>
      </c>
      <c r="D7" s="28">
        <v>14077</v>
      </c>
      <c r="E7" s="28">
        <v>14827</v>
      </c>
      <c r="F7" s="28">
        <v>15359</v>
      </c>
      <c r="G7" s="28">
        <v>15114</v>
      </c>
      <c r="H7" s="28">
        <v>16270</v>
      </c>
      <c r="I7" s="28">
        <v>17255</v>
      </c>
      <c r="J7" s="28">
        <v>17754</v>
      </c>
      <c r="K7" s="28">
        <v>18786</v>
      </c>
      <c r="L7" s="182">
        <v>5.812774586008787E-2</v>
      </c>
      <c r="M7" s="182">
        <v>0.55333223085827687</v>
      </c>
    </row>
    <row r="8" spans="1:13" x14ac:dyDescent="0.25">
      <c r="A8" s="135" t="s">
        <v>6</v>
      </c>
      <c r="B8" s="134">
        <v>41134</v>
      </c>
      <c r="C8" s="134">
        <v>43698</v>
      </c>
      <c r="D8" s="134">
        <v>46118</v>
      </c>
      <c r="E8" s="134">
        <v>48899</v>
      </c>
      <c r="F8" s="134">
        <v>52359</v>
      </c>
      <c r="G8" s="134">
        <v>54081</v>
      </c>
      <c r="H8" s="134">
        <v>58675</v>
      </c>
      <c r="I8" s="134">
        <v>63096</v>
      </c>
      <c r="J8" s="134">
        <v>64877</v>
      </c>
      <c r="K8" s="134">
        <v>66311</v>
      </c>
      <c r="L8" s="181">
        <v>2.2103364828829939E-2</v>
      </c>
      <c r="M8" s="181">
        <v>0.61207273788107164</v>
      </c>
    </row>
    <row r="9" spans="1:13" x14ac:dyDescent="0.25">
      <c r="A9" s="36" t="s">
        <v>6</v>
      </c>
      <c r="B9" s="28">
        <v>41134</v>
      </c>
      <c r="C9" s="28">
        <v>43698</v>
      </c>
      <c r="D9" s="28">
        <v>46118</v>
      </c>
      <c r="E9" s="28">
        <v>48899</v>
      </c>
      <c r="F9" s="28">
        <v>52359</v>
      </c>
      <c r="G9" s="28">
        <v>54081</v>
      </c>
      <c r="H9" s="28">
        <v>58675</v>
      </c>
      <c r="I9" s="28">
        <v>63096</v>
      </c>
      <c r="J9" s="28">
        <v>64877</v>
      </c>
      <c r="K9" s="28">
        <v>66311</v>
      </c>
      <c r="L9" s="182">
        <v>2.2103364828829939E-2</v>
      </c>
      <c r="M9" s="182">
        <v>0.61207273788107164</v>
      </c>
    </row>
    <row r="10" spans="1:13" x14ac:dyDescent="0.25">
      <c r="A10" s="130" t="s">
        <v>66</v>
      </c>
      <c r="B10" s="134">
        <v>66174</v>
      </c>
      <c r="C10" s="134">
        <v>68238</v>
      </c>
      <c r="D10" s="134">
        <v>71999</v>
      </c>
      <c r="E10" s="134">
        <v>75139</v>
      </c>
      <c r="F10" s="134">
        <v>78076</v>
      </c>
      <c r="G10" s="134">
        <v>80346</v>
      </c>
      <c r="H10" s="134">
        <v>84765</v>
      </c>
      <c r="I10" s="134">
        <v>88656</v>
      </c>
      <c r="J10" s="134">
        <v>90498</v>
      </c>
      <c r="K10" s="134">
        <v>92008</v>
      </c>
      <c r="L10" s="181">
        <v>1.6685451612190323E-2</v>
      </c>
      <c r="M10" s="181">
        <v>0.39039501919182762</v>
      </c>
    </row>
    <row r="11" spans="1:13" x14ac:dyDescent="0.25">
      <c r="A11" s="36" t="s">
        <v>18</v>
      </c>
      <c r="B11" s="28">
        <v>18729</v>
      </c>
      <c r="C11" s="28">
        <v>19285</v>
      </c>
      <c r="D11" s="28">
        <v>20289</v>
      </c>
      <c r="E11" s="28">
        <v>21000</v>
      </c>
      <c r="F11" s="28">
        <v>22156</v>
      </c>
      <c r="G11" s="28">
        <v>22656</v>
      </c>
      <c r="H11" s="28">
        <v>23663</v>
      </c>
      <c r="I11" s="28">
        <v>24041</v>
      </c>
      <c r="J11" s="28">
        <v>24699</v>
      </c>
      <c r="K11" s="28">
        <v>25022</v>
      </c>
      <c r="L11" s="182">
        <v>1.3077452528442448E-2</v>
      </c>
      <c r="M11" s="182">
        <v>0.336002990015484</v>
      </c>
    </row>
    <row r="12" spans="1:13" x14ac:dyDescent="0.25">
      <c r="A12" s="36" t="s">
        <v>15</v>
      </c>
      <c r="B12" s="28">
        <v>11753</v>
      </c>
      <c r="C12" s="28">
        <v>12356</v>
      </c>
      <c r="D12" s="28">
        <v>13537</v>
      </c>
      <c r="E12" s="28">
        <v>14328</v>
      </c>
      <c r="F12" s="28">
        <v>14995</v>
      </c>
      <c r="G12" s="28">
        <v>16153</v>
      </c>
      <c r="H12" s="28">
        <v>17476</v>
      </c>
      <c r="I12" s="28">
        <v>18068</v>
      </c>
      <c r="J12" s="28">
        <v>17868</v>
      </c>
      <c r="K12" s="28">
        <v>18593</v>
      </c>
      <c r="L12" s="182">
        <v>4.0575330199238861E-2</v>
      </c>
      <c r="M12" s="182">
        <v>0.58197906917382791</v>
      </c>
    </row>
    <row r="13" spans="1:13" x14ac:dyDescent="0.25">
      <c r="A13" s="36" t="s">
        <v>3</v>
      </c>
      <c r="B13" s="28">
        <v>13493</v>
      </c>
      <c r="C13" s="28">
        <v>13539</v>
      </c>
      <c r="D13" s="28">
        <v>14267</v>
      </c>
      <c r="E13" s="28">
        <v>15410</v>
      </c>
      <c r="F13" s="28">
        <v>15857</v>
      </c>
      <c r="G13" s="28">
        <v>16466</v>
      </c>
      <c r="H13" s="28">
        <v>18041</v>
      </c>
      <c r="I13" s="28">
        <v>19403</v>
      </c>
      <c r="J13" s="28">
        <v>20022</v>
      </c>
      <c r="K13" s="28">
        <v>20214</v>
      </c>
      <c r="L13" s="182">
        <v>9.5894516032364405E-3</v>
      </c>
      <c r="M13" s="182">
        <v>0.49811013117912994</v>
      </c>
    </row>
    <row r="14" spans="1:13" x14ac:dyDescent="0.25">
      <c r="A14" s="36" t="s">
        <v>16</v>
      </c>
      <c r="B14" s="28">
        <v>22199</v>
      </c>
      <c r="C14" s="28">
        <v>23058</v>
      </c>
      <c r="D14" s="28">
        <v>23906</v>
      </c>
      <c r="E14" s="28">
        <v>24401</v>
      </c>
      <c r="F14" s="28">
        <v>25068</v>
      </c>
      <c r="G14" s="28">
        <v>25071</v>
      </c>
      <c r="H14" s="28">
        <v>25585</v>
      </c>
      <c r="I14" s="28">
        <v>27144</v>
      </c>
      <c r="J14" s="28">
        <v>27909</v>
      </c>
      <c r="K14" s="28">
        <v>28179</v>
      </c>
      <c r="L14" s="182">
        <v>9.6742986133505314E-3</v>
      </c>
      <c r="M14" s="182">
        <v>0.26938150367133656</v>
      </c>
    </row>
    <row r="15" spans="1:13" x14ac:dyDescent="0.25">
      <c r="A15" s="130" t="s">
        <v>56</v>
      </c>
      <c r="B15" s="139">
        <v>139454</v>
      </c>
      <c r="C15" s="139">
        <v>145859</v>
      </c>
      <c r="D15" s="139">
        <v>154644</v>
      </c>
      <c r="E15" s="139">
        <v>162650</v>
      </c>
      <c r="F15" s="139">
        <v>170629</v>
      </c>
      <c r="G15" s="139">
        <v>174500</v>
      </c>
      <c r="H15" s="139">
        <v>185826</v>
      </c>
      <c r="I15" s="139">
        <v>196311</v>
      </c>
      <c r="J15" s="139">
        <v>201209</v>
      </c>
      <c r="K15" s="139">
        <v>205772</v>
      </c>
      <c r="L15" s="181">
        <v>2.2677912021828048E-2</v>
      </c>
      <c r="M15" s="181">
        <v>0.47555466318642708</v>
      </c>
    </row>
    <row r="34" spans="1:2" x14ac:dyDescent="0.25">
      <c r="A34" t="s">
        <v>66</v>
      </c>
    </row>
    <row r="35" spans="1:2" x14ac:dyDescent="0.25">
      <c r="A35" t="s">
        <v>18</v>
      </c>
      <c r="B35">
        <v>16263</v>
      </c>
    </row>
    <row r="36" spans="1:2" x14ac:dyDescent="0.25">
      <c r="A36" t="s">
        <v>15</v>
      </c>
      <c r="B36">
        <v>12435</v>
      </c>
    </row>
    <row r="37" spans="1:2" x14ac:dyDescent="0.25">
      <c r="A37" t="s">
        <v>3</v>
      </c>
      <c r="B37">
        <v>13544</v>
      </c>
    </row>
    <row r="38" spans="1:2" x14ac:dyDescent="0.25">
      <c r="A38" t="s">
        <v>16</v>
      </c>
      <c r="B38">
        <v>18727</v>
      </c>
    </row>
    <row r="39" spans="1:2" x14ac:dyDescent="0.25">
      <c r="B39">
        <f>SUM(B28:B38)</f>
        <v>60969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1C9D-2287-47F1-9A6F-BF764C7EA752}">
  <sheetPr>
    <tabColor rgb="FF00B050"/>
  </sheetPr>
  <dimension ref="A3:M16"/>
  <sheetViews>
    <sheetView workbookViewId="0">
      <selection sqref="A1:XFD13"/>
    </sheetView>
  </sheetViews>
  <sheetFormatPr defaultRowHeight="15" x14ac:dyDescent="0.25"/>
  <cols>
    <col min="1" max="1" width="26.42578125" customWidth="1"/>
    <col min="2" max="11" width="9.28515625" customWidth="1"/>
    <col min="12" max="12" width="12.5703125" customWidth="1"/>
    <col min="13" max="13" width="12.7109375" customWidth="1"/>
  </cols>
  <sheetData>
    <row r="3" spans="1:13" x14ac:dyDescent="0.25">
      <c r="A3" s="1" t="s">
        <v>173</v>
      </c>
    </row>
    <row r="4" spans="1:13" ht="45" x14ac:dyDescent="0.25">
      <c r="A4" s="136" t="s">
        <v>73</v>
      </c>
      <c r="B4" s="168" t="s">
        <v>0</v>
      </c>
      <c r="C4" s="168" t="s">
        <v>1</v>
      </c>
      <c r="D4" s="168" t="s">
        <v>102</v>
      </c>
      <c r="E4" s="168" t="s">
        <v>103</v>
      </c>
      <c r="F4" s="168" t="s">
        <v>104</v>
      </c>
      <c r="G4" s="168" t="s">
        <v>27</v>
      </c>
      <c r="H4" s="168" t="s">
        <v>108</v>
      </c>
      <c r="I4" s="168" t="s">
        <v>109</v>
      </c>
      <c r="J4" s="168" t="s">
        <v>115</v>
      </c>
      <c r="K4" s="168" t="s">
        <v>116</v>
      </c>
      <c r="L4" s="142" t="s">
        <v>165</v>
      </c>
      <c r="M4" s="142" t="s">
        <v>166</v>
      </c>
    </row>
    <row r="5" spans="1:13" x14ac:dyDescent="0.25">
      <c r="A5" s="130" t="s">
        <v>65</v>
      </c>
      <c r="B5" s="134">
        <v>4079</v>
      </c>
      <c r="C5" s="134">
        <v>4172</v>
      </c>
      <c r="D5" s="134">
        <v>4145</v>
      </c>
      <c r="E5" s="134">
        <v>4171</v>
      </c>
      <c r="F5" s="134">
        <v>4211</v>
      </c>
      <c r="G5" s="134">
        <v>3558</v>
      </c>
      <c r="H5" s="134">
        <v>3767</v>
      </c>
      <c r="I5" s="134">
        <v>5593</v>
      </c>
      <c r="J5" s="134">
        <v>5337</v>
      </c>
      <c r="K5" s="134">
        <v>5854</v>
      </c>
      <c r="L5" s="159">
        <v>9.6870901255386915E-2</v>
      </c>
      <c r="M5" s="159">
        <v>0.43515567541063988</v>
      </c>
    </row>
    <row r="6" spans="1:13" x14ac:dyDescent="0.25">
      <c r="A6" s="26" t="s">
        <v>8</v>
      </c>
      <c r="B6" s="28">
        <v>1834</v>
      </c>
      <c r="C6" s="28">
        <v>1895</v>
      </c>
      <c r="D6" s="28">
        <v>1773</v>
      </c>
      <c r="E6" s="28">
        <v>1897</v>
      </c>
      <c r="F6" s="28">
        <v>1807</v>
      </c>
      <c r="G6" s="28">
        <v>1462</v>
      </c>
      <c r="H6" s="28">
        <v>1740</v>
      </c>
      <c r="I6" s="28">
        <v>2271</v>
      </c>
      <c r="J6" s="28">
        <v>1907</v>
      </c>
      <c r="K6" s="28">
        <v>2279</v>
      </c>
      <c r="L6" s="29">
        <v>0.19507079181961196</v>
      </c>
      <c r="M6" s="29">
        <v>0.24263904034896402</v>
      </c>
    </row>
    <row r="7" spans="1:13" x14ac:dyDescent="0.25">
      <c r="A7" s="26" t="s">
        <v>21</v>
      </c>
      <c r="B7" s="28">
        <v>751</v>
      </c>
      <c r="C7" s="28">
        <v>727</v>
      </c>
      <c r="D7" s="28">
        <v>731</v>
      </c>
      <c r="E7" s="28">
        <v>710</v>
      </c>
      <c r="F7" s="28">
        <v>656</v>
      </c>
      <c r="G7" s="28">
        <v>605</v>
      </c>
      <c r="H7" s="28">
        <v>531</v>
      </c>
      <c r="I7" s="28">
        <v>626</v>
      </c>
      <c r="J7" s="28">
        <v>687</v>
      </c>
      <c r="K7" s="28">
        <v>680</v>
      </c>
      <c r="L7" s="29">
        <v>-1.0189228529839884E-2</v>
      </c>
      <c r="M7" s="29">
        <v>-9.4540612516644473E-2</v>
      </c>
    </row>
    <row r="8" spans="1:13" x14ac:dyDescent="0.25">
      <c r="A8" s="26" t="s">
        <v>12</v>
      </c>
      <c r="B8" s="28">
        <v>1494</v>
      </c>
      <c r="C8" s="28">
        <v>1550</v>
      </c>
      <c r="D8" s="28">
        <v>1641</v>
      </c>
      <c r="E8" s="28">
        <v>1564</v>
      </c>
      <c r="F8" s="28">
        <v>1748</v>
      </c>
      <c r="G8" s="28">
        <v>1491</v>
      </c>
      <c r="H8" s="28">
        <v>1496</v>
      </c>
      <c r="I8" s="28">
        <v>2696</v>
      </c>
      <c r="J8" s="28">
        <v>2743</v>
      </c>
      <c r="K8" s="28">
        <v>2895</v>
      </c>
      <c r="L8" s="29">
        <v>5.5413780532263944E-2</v>
      </c>
      <c r="M8" s="29">
        <v>0.93775100401606426</v>
      </c>
    </row>
    <row r="9" spans="1:13" x14ac:dyDescent="0.25">
      <c r="A9" s="130" t="s">
        <v>6</v>
      </c>
      <c r="B9" s="134">
        <v>6970</v>
      </c>
      <c r="C9" s="134">
        <v>6855</v>
      </c>
      <c r="D9" s="134">
        <v>7216</v>
      </c>
      <c r="E9" s="134">
        <v>7237</v>
      </c>
      <c r="F9" s="134">
        <v>7301</v>
      </c>
      <c r="G9" s="134">
        <v>6453</v>
      </c>
      <c r="H9" s="134">
        <v>7249</v>
      </c>
      <c r="I9" s="134">
        <v>9520</v>
      </c>
      <c r="J9" s="134">
        <v>8805</v>
      </c>
      <c r="K9" s="134">
        <v>9062</v>
      </c>
      <c r="L9" s="159">
        <v>2.9187961385576378E-2</v>
      </c>
      <c r="M9" s="159">
        <v>0.30014347202295555</v>
      </c>
    </row>
    <row r="10" spans="1:13" x14ac:dyDescent="0.25">
      <c r="A10" s="26" t="s">
        <v>6</v>
      </c>
      <c r="B10" s="28">
        <v>6970</v>
      </c>
      <c r="C10" s="28">
        <v>6855</v>
      </c>
      <c r="D10" s="28">
        <v>7216</v>
      </c>
      <c r="E10" s="28">
        <v>7237</v>
      </c>
      <c r="F10" s="28">
        <v>7301</v>
      </c>
      <c r="G10" s="28">
        <v>6453</v>
      </c>
      <c r="H10" s="28">
        <v>7249</v>
      </c>
      <c r="I10" s="28">
        <v>9520</v>
      </c>
      <c r="J10" s="28">
        <v>8805</v>
      </c>
      <c r="K10" s="28">
        <v>9062</v>
      </c>
      <c r="L10" s="29">
        <v>2.9187961385576378E-2</v>
      </c>
      <c r="M10" s="29">
        <v>0.30014347202295555</v>
      </c>
    </row>
    <row r="11" spans="1:13" x14ac:dyDescent="0.25">
      <c r="A11" s="130" t="s">
        <v>66</v>
      </c>
      <c r="B11" s="134">
        <v>7859</v>
      </c>
      <c r="C11" s="134">
        <v>7525</v>
      </c>
      <c r="D11" s="134">
        <v>8138</v>
      </c>
      <c r="E11" s="134">
        <v>7829</v>
      </c>
      <c r="F11" s="134">
        <v>8214</v>
      </c>
      <c r="G11" s="134">
        <v>7723</v>
      </c>
      <c r="H11" s="134">
        <v>8305</v>
      </c>
      <c r="I11" s="134">
        <v>9218</v>
      </c>
      <c r="J11" s="134">
        <v>8574</v>
      </c>
      <c r="K11" s="134">
        <v>9203</v>
      </c>
      <c r="L11" s="159">
        <v>7.3361324935852582E-2</v>
      </c>
      <c r="M11" s="159">
        <v>0.17101412393434279</v>
      </c>
    </row>
    <row r="12" spans="1:13" x14ac:dyDescent="0.25">
      <c r="A12" s="26" t="s">
        <v>18</v>
      </c>
      <c r="B12" s="28">
        <v>1983</v>
      </c>
      <c r="C12" s="28">
        <v>2014</v>
      </c>
      <c r="D12" s="28">
        <v>2148</v>
      </c>
      <c r="E12" s="28">
        <v>2078</v>
      </c>
      <c r="F12" s="28">
        <v>2233</v>
      </c>
      <c r="G12" s="28">
        <v>1952</v>
      </c>
      <c r="H12" s="28">
        <v>2057</v>
      </c>
      <c r="I12" s="28">
        <v>2105</v>
      </c>
      <c r="J12" s="28">
        <v>2078</v>
      </c>
      <c r="K12" s="28">
        <v>2106</v>
      </c>
      <c r="L12" s="29">
        <v>1.3474494706448507E-2</v>
      </c>
      <c r="M12" s="29">
        <v>6.2027231467473527E-2</v>
      </c>
    </row>
    <row r="13" spans="1:13" x14ac:dyDescent="0.25">
      <c r="A13" s="26" t="s">
        <v>15</v>
      </c>
      <c r="B13" s="28">
        <v>1510</v>
      </c>
      <c r="C13" s="28">
        <v>1529</v>
      </c>
      <c r="D13" s="28">
        <v>1650</v>
      </c>
      <c r="E13" s="28">
        <v>1490</v>
      </c>
      <c r="F13" s="28">
        <v>1492</v>
      </c>
      <c r="G13" s="28">
        <v>1482</v>
      </c>
      <c r="H13" s="28">
        <v>1485</v>
      </c>
      <c r="I13" s="28">
        <v>1793</v>
      </c>
      <c r="J13" s="28">
        <v>1432</v>
      </c>
      <c r="K13" s="28">
        <v>1697</v>
      </c>
      <c r="L13" s="29">
        <v>0.18505586592178772</v>
      </c>
      <c r="M13" s="29">
        <v>0.123841059602649</v>
      </c>
    </row>
    <row r="14" spans="1:13" x14ac:dyDescent="0.25">
      <c r="A14" s="26" t="s">
        <v>3</v>
      </c>
      <c r="B14" s="28">
        <v>1339</v>
      </c>
      <c r="C14" s="28">
        <v>1401</v>
      </c>
      <c r="D14" s="28">
        <v>1281</v>
      </c>
      <c r="E14" s="28">
        <v>1238</v>
      </c>
      <c r="F14" s="28">
        <v>1352</v>
      </c>
      <c r="G14" s="28">
        <v>1457</v>
      </c>
      <c r="H14" s="28">
        <v>1870</v>
      </c>
      <c r="I14" s="28">
        <v>2268</v>
      </c>
      <c r="J14" s="28">
        <v>1942</v>
      </c>
      <c r="K14" s="28">
        <v>2047</v>
      </c>
      <c r="L14" s="29">
        <v>5.4067971163748715E-2</v>
      </c>
      <c r="M14" s="29">
        <v>0.52875280059746077</v>
      </c>
    </row>
    <row r="15" spans="1:13" x14ac:dyDescent="0.25">
      <c r="A15" s="26" t="s">
        <v>16</v>
      </c>
      <c r="B15" s="28">
        <v>3027</v>
      </c>
      <c r="C15" s="28">
        <v>2581</v>
      </c>
      <c r="D15" s="28">
        <v>3059</v>
      </c>
      <c r="E15" s="28">
        <v>3023</v>
      </c>
      <c r="F15" s="28">
        <v>3137</v>
      </c>
      <c r="G15" s="28">
        <v>2832</v>
      </c>
      <c r="H15" s="28">
        <v>2893</v>
      </c>
      <c r="I15" s="28">
        <v>3052</v>
      </c>
      <c r="J15" s="28">
        <v>3122</v>
      </c>
      <c r="K15" s="28">
        <v>3353</v>
      </c>
      <c r="L15" s="29">
        <v>7.3991031390134535E-2</v>
      </c>
      <c r="M15" s="29">
        <v>0.10769739015526925</v>
      </c>
    </row>
    <row r="16" spans="1:13" x14ac:dyDescent="0.25">
      <c r="A16" s="130" t="s">
        <v>56</v>
      </c>
      <c r="B16" s="134">
        <v>18908</v>
      </c>
      <c r="C16" s="134">
        <v>18552</v>
      </c>
      <c r="D16" s="134">
        <v>19499</v>
      </c>
      <c r="E16" s="134">
        <v>19237</v>
      </c>
      <c r="F16" s="134">
        <v>19726</v>
      </c>
      <c r="G16" s="134">
        <v>17734</v>
      </c>
      <c r="H16" s="134">
        <v>19321</v>
      </c>
      <c r="I16" s="134">
        <v>24331</v>
      </c>
      <c r="J16" s="134">
        <v>22716</v>
      </c>
      <c r="K16" s="134">
        <v>24119</v>
      </c>
      <c r="L16" s="159">
        <v>6.1762634266596235E-2</v>
      </c>
      <c r="M16" s="159">
        <v>0.27559763063253651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2DB0-F93E-4CBA-9B55-2A0D3B19B72C}">
  <sheetPr>
    <tabColor rgb="FF00B050"/>
  </sheetPr>
  <dimension ref="A1:N27"/>
  <sheetViews>
    <sheetView zoomScaleNormal="100" workbookViewId="0">
      <selection activeCell="A22" sqref="A22:XFD30"/>
    </sheetView>
  </sheetViews>
  <sheetFormatPr defaultRowHeight="15" x14ac:dyDescent="0.25"/>
  <cols>
    <col min="1" max="1" width="20.7109375" customWidth="1"/>
    <col min="2" max="11" width="15.28515625" bestFit="1" customWidth="1"/>
  </cols>
  <sheetData>
    <row r="1" spans="1:14" x14ac:dyDescent="0.25">
      <c r="A1" s="1" t="s">
        <v>119</v>
      </c>
    </row>
    <row r="3" spans="1:14" x14ac:dyDescent="0.25">
      <c r="B3" s="173" t="s">
        <v>0</v>
      </c>
      <c r="C3" s="173" t="s">
        <v>1</v>
      </c>
      <c r="D3" s="173" t="s">
        <v>102</v>
      </c>
      <c r="E3" s="173" t="s">
        <v>103</v>
      </c>
      <c r="F3" s="173" t="s">
        <v>104</v>
      </c>
      <c r="G3" s="173" t="s">
        <v>27</v>
      </c>
      <c r="H3" s="173" t="s">
        <v>108</v>
      </c>
      <c r="I3" s="173" t="s">
        <v>109</v>
      </c>
      <c r="J3" s="173" t="s">
        <v>115</v>
      </c>
      <c r="K3" s="173" t="s">
        <v>116</v>
      </c>
    </row>
    <row r="4" spans="1:14" x14ac:dyDescent="0.25">
      <c r="A4" s="120" t="s">
        <v>4</v>
      </c>
      <c r="B4" s="147">
        <v>189412</v>
      </c>
      <c r="C4" s="147">
        <v>196651</v>
      </c>
      <c r="D4" s="147">
        <v>205852</v>
      </c>
      <c r="E4" s="147">
        <v>217710</v>
      </c>
      <c r="F4" s="147">
        <v>226843</v>
      </c>
      <c r="G4" s="147">
        <v>233863</v>
      </c>
      <c r="H4" s="147">
        <v>245018</v>
      </c>
      <c r="I4" s="147">
        <v>258360</v>
      </c>
      <c r="J4" s="147">
        <v>265504</v>
      </c>
      <c r="K4" s="147">
        <v>270469</v>
      </c>
      <c r="M4" s="12">
        <v>4965</v>
      </c>
      <c r="N4" s="8">
        <v>1.8700283234904181E-2</v>
      </c>
    </row>
    <row r="5" spans="1:14" x14ac:dyDescent="0.25">
      <c r="A5" s="120" t="s">
        <v>7</v>
      </c>
      <c r="B5" s="146">
        <v>138772</v>
      </c>
      <c r="C5" s="146">
        <v>151272</v>
      </c>
      <c r="D5" s="146">
        <v>164190</v>
      </c>
      <c r="E5" s="146">
        <v>175072</v>
      </c>
      <c r="F5" s="146">
        <v>189799</v>
      </c>
      <c r="G5" s="146">
        <v>197120</v>
      </c>
      <c r="H5" s="146">
        <v>213855</v>
      </c>
      <c r="I5" s="146">
        <v>232673</v>
      </c>
      <c r="J5" s="146">
        <v>232527</v>
      </c>
      <c r="K5" s="146">
        <v>234362</v>
      </c>
      <c r="M5">
        <v>1835</v>
      </c>
      <c r="N5" s="8">
        <v>7.8915566794393772E-3</v>
      </c>
    </row>
    <row r="6" spans="1:14" x14ac:dyDescent="0.25">
      <c r="A6" t="s">
        <v>51</v>
      </c>
      <c r="B6" s="9">
        <v>328184</v>
      </c>
      <c r="C6" s="9">
        <v>347923</v>
      </c>
      <c r="D6" s="9">
        <v>370042</v>
      </c>
      <c r="E6" s="9">
        <v>392782</v>
      </c>
      <c r="F6" s="9">
        <v>416642</v>
      </c>
      <c r="G6" s="9">
        <v>430983</v>
      </c>
      <c r="H6" s="9">
        <v>458873</v>
      </c>
      <c r="I6" s="9">
        <v>491033</v>
      </c>
      <c r="J6" s="9">
        <v>498031</v>
      </c>
      <c r="K6" s="9">
        <v>504831</v>
      </c>
    </row>
    <row r="7" spans="1:14" x14ac:dyDescent="0.25">
      <c r="L7" s="12"/>
    </row>
    <row r="22" spans="1:11" x14ac:dyDescent="0.25">
      <c r="A22" s="172"/>
    </row>
    <row r="24" spans="1:11" x14ac:dyDescent="0.25">
      <c r="B24" s="187"/>
      <c r="C24" s="187"/>
      <c r="D24" s="187"/>
      <c r="E24" s="187"/>
      <c r="F24" s="187"/>
      <c r="G24" s="187"/>
      <c r="H24" s="187"/>
      <c r="I24" s="187"/>
      <c r="J24" s="187"/>
      <c r="K24" s="187"/>
    </row>
    <row r="25" spans="1:1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297C-DC50-432B-A1C6-36DB2BCEBC83}">
  <sheetPr>
    <tabColor rgb="FF00B050"/>
  </sheetPr>
  <dimension ref="A2:M15"/>
  <sheetViews>
    <sheetView workbookViewId="0">
      <selection activeCell="I28" sqref="I28"/>
    </sheetView>
  </sheetViews>
  <sheetFormatPr defaultRowHeight="15" x14ac:dyDescent="0.25"/>
  <cols>
    <col min="1" max="1" width="16.7109375" customWidth="1"/>
    <col min="2" max="11" width="11.42578125" customWidth="1"/>
    <col min="12" max="12" width="12.140625" customWidth="1"/>
    <col min="13" max="13" width="15.7109375" bestFit="1" customWidth="1"/>
  </cols>
  <sheetData>
    <row r="2" spans="1:13" x14ac:dyDescent="0.25">
      <c r="A2" s="1" t="s">
        <v>177</v>
      </c>
    </row>
    <row r="3" spans="1:13" ht="30" x14ac:dyDescent="0.25">
      <c r="A3" s="31" t="s">
        <v>64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65</v>
      </c>
      <c r="B4" s="134">
        <v>36999</v>
      </c>
      <c r="C4" s="134">
        <v>39220</v>
      </c>
      <c r="D4" s="134">
        <v>42052</v>
      </c>
      <c r="E4" s="134">
        <v>45725</v>
      </c>
      <c r="F4" s="134">
        <v>48030</v>
      </c>
      <c r="G4" s="134">
        <v>48904</v>
      </c>
      <c r="H4" s="134">
        <v>50151</v>
      </c>
      <c r="I4" s="134">
        <v>54206</v>
      </c>
      <c r="J4" s="134">
        <v>54653</v>
      </c>
      <c r="K4" s="134">
        <v>54909</v>
      </c>
      <c r="L4" s="181">
        <v>4.6840978537317259E-3</v>
      </c>
      <c r="M4" s="181">
        <v>0.48406713694964731</v>
      </c>
    </row>
    <row r="5" spans="1:13" x14ac:dyDescent="0.25">
      <c r="A5" s="26" t="s">
        <v>8</v>
      </c>
      <c r="B5" s="28">
        <v>9978</v>
      </c>
      <c r="C5" s="28">
        <v>10378</v>
      </c>
      <c r="D5" s="28">
        <v>10840</v>
      </c>
      <c r="E5" s="28">
        <v>11594</v>
      </c>
      <c r="F5" s="28">
        <v>12420</v>
      </c>
      <c r="G5" s="28">
        <v>12550</v>
      </c>
      <c r="H5" s="28">
        <v>11686</v>
      </c>
      <c r="I5" s="28">
        <v>12963</v>
      </c>
      <c r="J5" s="28">
        <v>13324</v>
      </c>
      <c r="K5" s="28">
        <v>13552</v>
      </c>
      <c r="L5" s="182">
        <v>1.7111978384869407E-2</v>
      </c>
      <c r="M5" s="182">
        <v>0.35818801362998598</v>
      </c>
    </row>
    <row r="6" spans="1:13" x14ac:dyDescent="0.25">
      <c r="A6" s="26" t="s">
        <v>21</v>
      </c>
      <c r="B6" s="28">
        <v>5676</v>
      </c>
      <c r="C6" s="28">
        <v>5731</v>
      </c>
      <c r="D6" s="28">
        <v>6176</v>
      </c>
      <c r="E6" s="28">
        <v>6954</v>
      </c>
      <c r="F6" s="28">
        <v>7463</v>
      </c>
      <c r="G6" s="28">
        <v>7585</v>
      </c>
      <c r="H6" s="28">
        <v>8223</v>
      </c>
      <c r="I6" s="28">
        <v>8743</v>
      </c>
      <c r="J6" s="28">
        <v>9283</v>
      </c>
      <c r="K6" s="28">
        <v>9254</v>
      </c>
      <c r="L6" s="182">
        <v>-3.123990089410751E-3</v>
      </c>
      <c r="M6" s="182">
        <v>0.63037350246652568</v>
      </c>
    </row>
    <row r="7" spans="1:13" x14ac:dyDescent="0.25">
      <c r="A7" s="26" t="s">
        <v>12</v>
      </c>
      <c r="B7" s="28">
        <v>21345</v>
      </c>
      <c r="C7" s="28">
        <v>23111</v>
      </c>
      <c r="D7" s="28">
        <v>25036</v>
      </c>
      <c r="E7" s="28">
        <v>27177</v>
      </c>
      <c r="F7" s="28">
        <v>28147</v>
      </c>
      <c r="G7" s="28">
        <v>28769</v>
      </c>
      <c r="H7" s="28">
        <v>30242</v>
      </c>
      <c r="I7" s="28">
        <v>32500</v>
      </c>
      <c r="J7" s="28">
        <v>32046</v>
      </c>
      <c r="K7" s="28">
        <v>32103</v>
      </c>
      <c r="L7" s="182">
        <v>1.7786931286275977E-3</v>
      </c>
      <c r="M7" s="182">
        <v>0.50400562192550946</v>
      </c>
    </row>
    <row r="8" spans="1:13" x14ac:dyDescent="0.25">
      <c r="A8" s="130" t="s">
        <v>6</v>
      </c>
      <c r="B8" s="134">
        <v>84283</v>
      </c>
      <c r="C8" s="134">
        <v>90258</v>
      </c>
      <c r="D8" s="134">
        <v>97367</v>
      </c>
      <c r="E8" s="134">
        <v>104493</v>
      </c>
      <c r="F8" s="134">
        <v>114087</v>
      </c>
      <c r="G8" s="134">
        <v>119967</v>
      </c>
      <c r="H8" s="134">
        <v>128994</v>
      </c>
      <c r="I8" s="134">
        <v>142421</v>
      </c>
      <c r="J8" s="134">
        <v>140758</v>
      </c>
      <c r="K8" s="134">
        <v>140821</v>
      </c>
      <c r="L8" s="181">
        <v>4.4757669191093934E-4</v>
      </c>
      <c r="M8" s="181">
        <v>0.67081143291055134</v>
      </c>
    </row>
    <row r="9" spans="1:13" x14ac:dyDescent="0.25">
      <c r="A9" s="26" t="s">
        <v>6</v>
      </c>
      <c r="B9" s="28">
        <v>84283</v>
      </c>
      <c r="C9" s="28">
        <v>90258</v>
      </c>
      <c r="D9" s="28">
        <v>97367</v>
      </c>
      <c r="E9" s="28">
        <v>104493</v>
      </c>
      <c r="F9" s="28">
        <v>114087</v>
      </c>
      <c r="G9" s="28">
        <v>119967</v>
      </c>
      <c r="H9" s="28">
        <v>128994</v>
      </c>
      <c r="I9" s="28">
        <v>142421</v>
      </c>
      <c r="J9" s="28">
        <v>140758</v>
      </c>
      <c r="K9" s="28">
        <v>140821</v>
      </c>
      <c r="L9" s="182">
        <v>4.4757669191093934E-4</v>
      </c>
      <c r="M9" s="182">
        <v>0.67081143291055134</v>
      </c>
    </row>
    <row r="10" spans="1:13" x14ac:dyDescent="0.25">
      <c r="A10" s="130" t="s">
        <v>66</v>
      </c>
      <c r="B10" s="134">
        <v>88427</v>
      </c>
      <c r="C10" s="134">
        <v>93716</v>
      </c>
      <c r="D10" s="134">
        <v>96617</v>
      </c>
      <c r="E10" s="134">
        <v>102395</v>
      </c>
      <c r="F10" s="134">
        <v>106836</v>
      </c>
      <c r="G10" s="134">
        <v>109948</v>
      </c>
      <c r="H10" s="134">
        <v>115001</v>
      </c>
      <c r="I10" s="134">
        <v>119762</v>
      </c>
      <c r="J10" s="134">
        <v>120397</v>
      </c>
      <c r="K10" s="134">
        <v>121142</v>
      </c>
      <c r="L10" s="181">
        <v>6.1878618237995965E-3</v>
      </c>
      <c r="M10" s="181">
        <v>0.36996618679814991</v>
      </c>
    </row>
    <row r="11" spans="1:13" x14ac:dyDescent="0.25">
      <c r="A11" s="26" t="s">
        <v>18</v>
      </c>
      <c r="B11" s="28">
        <v>19837</v>
      </c>
      <c r="C11" s="28">
        <v>19864</v>
      </c>
      <c r="D11" s="28">
        <v>18653</v>
      </c>
      <c r="E11" s="28">
        <v>19701</v>
      </c>
      <c r="F11" s="28">
        <v>20914</v>
      </c>
      <c r="G11" s="28">
        <v>21058</v>
      </c>
      <c r="H11" s="28">
        <v>21850</v>
      </c>
      <c r="I11" s="28">
        <v>23846</v>
      </c>
      <c r="J11" s="28">
        <v>22790</v>
      </c>
      <c r="K11" s="28">
        <v>22458</v>
      </c>
      <c r="L11" s="182">
        <v>-1.4567792891619131E-2</v>
      </c>
      <c r="M11" s="182">
        <v>0.13212683369461109</v>
      </c>
    </row>
    <row r="12" spans="1:13" x14ac:dyDescent="0.25">
      <c r="A12" s="26" t="s">
        <v>15</v>
      </c>
      <c r="B12" s="28">
        <v>19765</v>
      </c>
      <c r="C12" s="28">
        <v>20861</v>
      </c>
      <c r="D12" s="28">
        <v>22538</v>
      </c>
      <c r="E12" s="28">
        <v>23850</v>
      </c>
      <c r="F12" s="28">
        <v>25228</v>
      </c>
      <c r="G12" s="28">
        <v>25142</v>
      </c>
      <c r="H12" s="28">
        <v>25910</v>
      </c>
      <c r="I12" s="28">
        <v>27236</v>
      </c>
      <c r="J12" s="28">
        <v>27796</v>
      </c>
      <c r="K12" s="28">
        <v>28622</v>
      </c>
      <c r="L12" s="182">
        <v>2.9716505972082315E-2</v>
      </c>
      <c r="M12" s="182">
        <v>0.44811535542625852</v>
      </c>
    </row>
    <row r="13" spans="1:13" x14ac:dyDescent="0.25">
      <c r="A13" s="26" t="s">
        <v>3</v>
      </c>
      <c r="B13" s="28">
        <v>11648</v>
      </c>
      <c r="C13" s="28">
        <v>13080</v>
      </c>
      <c r="D13" s="28">
        <v>13770</v>
      </c>
      <c r="E13" s="28">
        <v>14600</v>
      </c>
      <c r="F13" s="28">
        <v>14698</v>
      </c>
      <c r="G13" s="28">
        <v>15181</v>
      </c>
      <c r="H13" s="28">
        <v>16208</v>
      </c>
      <c r="I13" s="28">
        <v>16203</v>
      </c>
      <c r="J13" s="28">
        <v>16313</v>
      </c>
      <c r="K13" s="28">
        <v>16644</v>
      </c>
      <c r="L13" s="182">
        <v>2.0290565806412066E-2</v>
      </c>
      <c r="M13" s="182">
        <v>0.42891483516483514</v>
      </c>
    </row>
    <row r="14" spans="1:13" x14ac:dyDescent="0.25">
      <c r="A14" s="26" t="s">
        <v>16</v>
      </c>
      <c r="B14" s="28">
        <v>37177</v>
      </c>
      <c r="C14" s="28">
        <v>39911</v>
      </c>
      <c r="D14" s="28">
        <v>41656</v>
      </c>
      <c r="E14" s="28">
        <v>44244</v>
      </c>
      <c r="F14" s="28">
        <v>45996</v>
      </c>
      <c r="G14" s="28">
        <v>48567</v>
      </c>
      <c r="H14" s="28">
        <v>51033</v>
      </c>
      <c r="I14" s="28">
        <v>52477</v>
      </c>
      <c r="J14" s="28">
        <v>53498</v>
      </c>
      <c r="K14" s="28">
        <v>53418</v>
      </c>
      <c r="L14" s="182">
        <v>-1.4953830049721484E-3</v>
      </c>
      <c r="M14" s="182">
        <v>0.4368561207197999</v>
      </c>
    </row>
    <row r="15" spans="1:13" x14ac:dyDescent="0.25">
      <c r="A15" s="130" t="s">
        <v>56</v>
      </c>
      <c r="B15" s="134">
        <v>209709</v>
      </c>
      <c r="C15" s="134">
        <v>223194</v>
      </c>
      <c r="D15" s="134">
        <v>236036</v>
      </c>
      <c r="E15" s="134">
        <v>252613</v>
      </c>
      <c r="F15" s="134">
        <v>268953</v>
      </c>
      <c r="G15" s="134">
        <v>278819</v>
      </c>
      <c r="H15" s="134">
        <v>294146</v>
      </c>
      <c r="I15" s="134">
        <v>316389</v>
      </c>
      <c r="J15" s="134">
        <v>315808</v>
      </c>
      <c r="K15" s="134">
        <v>316872</v>
      </c>
      <c r="L15" s="181">
        <v>3.3691356773735939E-3</v>
      </c>
      <c r="M15" s="181">
        <v>0.5110081112398609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54F5-5B2F-403F-A393-FE15701AF5F0}">
  <sheetPr>
    <tabColor rgb="FF00B050"/>
  </sheetPr>
  <dimension ref="A2:T20"/>
  <sheetViews>
    <sheetView workbookViewId="0">
      <selection activeCell="O22" sqref="O22"/>
    </sheetView>
  </sheetViews>
  <sheetFormatPr defaultRowHeight="15" x14ac:dyDescent="0.25"/>
  <cols>
    <col min="1" max="1" width="21.28515625" customWidth="1"/>
    <col min="2" max="2" width="9.28515625" customWidth="1"/>
    <col min="3" max="3" width="9.85546875" customWidth="1"/>
    <col min="4" max="5" width="9.42578125" customWidth="1"/>
    <col min="6" max="6" width="9.140625" customWidth="1"/>
    <col min="7" max="7" width="10.140625" customWidth="1"/>
    <col min="8" max="8" width="10.5703125" customWidth="1"/>
    <col min="9" max="9" width="10" customWidth="1"/>
    <col min="10" max="10" width="9.85546875" customWidth="1"/>
    <col min="11" max="11" width="10.85546875" customWidth="1"/>
    <col min="12" max="12" width="11.85546875" customWidth="1"/>
    <col min="13" max="13" width="13.7109375" customWidth="1"/>
  </cols>
  <sheetData>
    <row r="2" spans="1:17" x14ac:dyDescent="0.25">
      <c r="A2" s="1" t="s">
        <v>174</v>
      </c>
    </row>
    <row r="3" spans="1:17" ht="30" x14ac:dyDescent="0.25">
      <c r="A3" s="137" t="s">
        <v>100</v>
      </c>
      <c r="B3" s="169" t="s">
        <v>0</v>
      </c>
      <c r="C3" s="169" t="s">
        <v>1</v>
      </c>
      <c r="D3" s="169" t="s">
        <v>102</v>
      </c>
      <c r="E3" s="169" t="s">
        <v>103</v>
      </c>
      <c r="F3" s="169" t="s">
        <v>104</v>
      </c>
      <c r="G3" s="169" t="s">
        <v>27</v>
      </c>
      <c r="H3" s="169" t="s">
        <v>108</v>
      </c>
      <c r="I3" s="169" t="s">
        <v>109</v>
      </c>
      <c r="J3" s="169" t="s">
        <v>115</v>
      </c>
      <c r="K3" s="169" t="s">
        <v>116</v>
      </c>
      <c r="L3" s="142" t="s">
        <v>165</v>
      </c>
      <c r="M3" s="142" t="s">
        <v>166</v>
      </c>
    </row>
    <row r="4" spans="1:17" x14ac:dyDescent="0.25">
      <c r="A4" s="130" t="s">
        <v>65</v>
      </c>
      <c r="B4" s="138">
        <v>32732</v>
      </c>
      <c r="C4" s="138">
        <v>34602</v>
      </c>
      <c r="D4" s="138">
        <v>37574</v>
      </c>
      <c r="E4" s="138">
        <v>40744</v>
      </c>
      <c r="F4" s="138">
        <v>43398</v>
      </c>
      <c r="G4" s="138">
        <v>44183</v>
      </c>
      <c r="H4" s="138">
        <v>45926</v>
      </c>
      <c r="I4" s="138">
        <v>49316</v>
      </c>
      <c r="J4" s="138">
        <v>50653</v>
      </c>
      <c r="K4" s="138">
        <v>51251</v>
      </c>
      <c r="L4" s="181">
        <v>1.1805816042485144E-2</v>
      </c>
      <c r="M4" s="181">
        <v>0.56577661004521573</v>
      </c>
      <c r="N4" s="12"/>
      <c r="O4" s="8"/>
      <c r="P4" s="8"/>
      <c r="Q4" s="12"/>
    </row>
    <row r="5" spans="1:17" x14ac:dyDescent="0.25">
      <c r="A5" s="36" t="s">
        <v>8</v>
      </c>
      <c r="B5" s="28">
        <v>8919</v>
      </c>
      <c r="C5" s="28">
        <v>9115</v>
      </c>
      <c r="D5" s="28">
        <v>9987</v>
      </c>
      <c r="E5" s="28">
        <v>10683</v>
      </c>
      <c r="F5" s="28">
        <v>11540</v>
      </c>
      <c r="G5" s="28">
        <v>11605</v>
      </c>
      <c r="H5" s="28">
        <v>11073</v>
      </c>
      <c r="I5" s="28">
        <v>11842</v>
      </c>
      <c r="J5" s="28">
        <v>12436</v>
      </c>
      <c r="K5" s="28">
        <v>12726</v>
      </c>
      <c r="L5" s="182">
        <v>2.3319395303956256E-2</v>
      </c>
      <c r="M5" s="182">
        <v>0.42684157416750756</v>
      </c>
      <c r="N5" s="12"/>
      <c r="O5" s="8"/>
      <c r="P5" s="8"/>
      <c r="Q5" s="12"/>
    </row>
    <row r="6" spans="1:17" x14ac:dyDescent="0.25">
      <c r="A6" s="36" t="s">
        <v>21</v>
      </c>
      <c r="B6" s="28">
        <v>5170</v>
      </c>
      <c r="C6" s="28">
        <v>5304</v>
      </c>
      <c r="D6" s="28">
        <v>5662</v>
      </c>
      <c r="E6" s="28">
        <v>6344</v>
      </c>
      <c r="F6" s="28">
        <v>6850</v>
      </c>
      <c r="G6" s="28">
        <v>7034</v>
      </c>
      <c r="H6" s="28">
        <v>7741</v>
      </c>
      <c r="I6" s="28">
        <v>8140</v>
      </c>
      <c r="J6" s="28">
        <v>8758</v>
      </c>
      <c r="K6" s="28">
        <v>8737</v>
      </c>
      <c r="L6" s="182">
        <v>-2.3978077186572275E-3</v>
      </c>
      <c r="M6" s="182">
        <v>0.68994197292069637</v>
      </c>
      <c r="N6" s="12"/>
      <c r="O6" s="8"/>
      <c r="P6" s="8"/>
      <c r="Q6" s="12"/>
    </row>
    <row r="7" spans="1:17" x14ac:dyDescent="0.25">
      <c r="A7" s="36" t="s">
        <v>12</v>
      </c>
      <c r="B7" s="28">
        <v>18643</v>
      </c>
      <c r="C7" s="28">
        <v>20183</v>
      </c>
      <c r="D7" s="28">
        <v>21925</v>
      </c>
      <c r="E7" s="28">
        <v>23717</v>
      </c>
      <c r="F7" s="28">
        <v>25008</v>
      </c>
      <c r="G7" s="28">
        <v>25544</v>
      </c>
      <c r="H7" s="28">
        <v>27112</v>
      </c>
      <c r="I7" s="28">
        <v>29334</v>
      </c>
      <c r="J7" s="28">
        <v>29459</v>
      </c>
      <c r="K7" s="28">
        <v>29788</v>
      </c>
      <c r="L7" s="182">
        <v>1.1168064089072949E-2</v>
      </c>
      <c r="M7" s="182">
        <v>0.59781151102290409</v>
      </c>
      <c r="N7" s="12"/>
      <c r="O7" s="8"/>
      <c r="P7" s="8"/>
      <c r="Q7" s="12"/>
    </row>
    <row r="8" spans="1:17" x14ac:dyDescent="0.25">
      <c r="A8" s="135" t="s">
        <v>6</v>
      </c>
      <c r="B8" s="134">
        <v>77242</v>
      </c>
      <c r="C8" s="134">
        <v>82982</v>
      </c>
      <c r="D8" s="134">
        <v>91326</v>
      </c>
      <c r="E8" s="134">
        <v>97435</v>
      </c>
      <c r="F8" s="134">
        <v>105889</v>
      </c>
      <c r="G8" s="134">
        <v>111796</v>
      </c>
      <c r="H8" s="134">
        <v>121524</v>
      </c>
      <c r="I8" s="134">
        <v>133799</v>
      </c>
      <c r="J8" s="134">
        <v>133559</v>
      </c>
      <c r="K8" s="134">
        <v>134194</v>
      </c>
      <c r="L8" s="181">
        <v>4.7544530881483086E-3</v>
      </c>
      <c r="M8" s="181">
        <v>0.73731907511457495</v>
      </c>
      <c r="N8" s="12"/>
      <c r="O8" s="8"/>
      <c r="P8" s="8"/>
      <c r="Q8" s="12"/>
    </row>
    <row r="9" spans="1:17" x14ac:dyDescent="0.25">
      <c r="A9" s="36" t="s">
        <v>6</v>
      </c>
      <c r="B9" s="28">
        <v>77242</v>
      </c>
      <c r="C9" s="28">
        <v>82982</v>
      </c>
      <c r="D9" s="28">
        <v>91326</v>
      </c>
      <c r="E9" s="28">
        <v>97435</v>
      </c>
      <c r="F9" s="28">
        <v>105889</v>
      </c>
      <c r="G9" s="28">
        <v>111796</v>
      </c>
      <c r="H9" s="28">
        <v>121524</v>
      </c>
      <c r="I9" s="28">
        <v>133799</v>
      </c>
      <c r="J9" s="28">
        <v>133559</v>
      </c>
      <c r="K9" s="28">
        <v>134194</v>
      </c>
      <c r="L9" s="182">
        <v>4.7544530881483086E-3</v>
      </c>
      <c r="M9" s="182">
        <v>0.73731907511457495</v>
      </c>
      <c r="N9" s="12"/>
      <c r="O9" s="8"/>
      <c r="P9" s="8"/>
      <c r="Q9" s="12"/>
    </row>
    <row r="10" spans="1:17" x14ac:dyDescent="0.25">
      <c r="A10" s="130" t="s">
        <v>66</v>
      </c>
      <c r="B10" s="134">
        <v>78756</v>
      </c>
      <c r="C10" s="134">
        <v>84480</v>
      </c>
      <c r="D10" s="134">
        <v>86498</v>
      </c>
      <c r="E10" s="134">
        <v>91953</v>
      </c>
      <c r="F10" s="134">
        <v>96726</v>
      </c>
      <c r="G10" s="134">
        <v>100504</v>
      </c>
      <c r="H10" s="134">
        <v>105597</v>
      </c>
      <c r="I10" s="134">
        <v>111607</v>
      </c>
      <c r="J10" s="134">
        <v>112610</v>
      </c>
      <c r="K10" s="134">
        <v>113614</v>
      </c>
      <c r="L10" s="181">
        <v>8.9157268448628001E-3</v>
      </c>
      <c r="M10" s="181">
        <v>0.4426075473614709</v>
      </c>
      <c r="N10" s="12"/>
      <c r="O10" s="8"/>
      <c r="P10" s="8"/>
      <c r="Q10" s="12"/>
    </row>
    <row r="11" spans="1:17" x14ac:dyDescent="0.25">
      <c r="A11" s="36" t="s">
        <v>18</v>
      </c>
      <c r="B11" s="28">
        <v>18193</v>
      </c>
      <c r="C11" s="28">
        <v>18262</v>
      </c>
      <c r="D11" s="28">
        <v>16721</v>
      </c>
      <c r="E11" s="28">
        <v>17633</v>
      </c>
      <c r="F11" s="28">
        <v>18826</v>
      </c>
      <c r="G11" s="28">
        <v>19607</v>
      </c>
      <c r="H11" s="28">
        <v>20547</v>
      </c>
      <c r="I11" s="28">
        <v>22722</v>
      </c>
      <c r="J11" s="28">
        <v>21487</v>
      </c>
      <c r="K11" s="28">
        <v>20859</v>
      </c>
      <c r="L11" s="182">
        <v>-2.922697444966724E-2</v>
      </c>
      <c r="M11" s="182">
        <v>0.14653987797504534</v>
      </c>
      <c r="N11" s="12"/>
      <c r="O11" s="8"/>
      <c r="P11" s="8"/>
      <c r="Q11" s="12"/>
    </row>
    <row r="12" spans="1:17" x14ac:dyDescent="0.25">
      <c r="A12" s="36" t="s">
        <v>15</v>
      </c>
      <c r="B12" s="28">
        <v>18037</v>
      </c>
      <c r="C12" s="28">
        <v>19090</v>
      </c>
      <c r="D12" s="28">
        <v>20338</v>
      </c>
      <c r="E12" s="28">
        <v>21267</v>
      </c>
      <c r="F12" s="28">
        <v>22278</v>
      </c>
      <c r="G12" s="28">
        <v>23164</v>
      </c>
      <c r="H12" s="28">
        <v>23928</v>
      </c>
      <c r="I12" s="28">
        <v>25288</v>
      </c>
      <c r="J12" s="28">
        <v>25971</v>
      </c>
      <c r="K12" s="28">
        <v>26686</v>
      </c>
      <c r="L12" s="182">
        <v>2.7530707327403644E-2</v>
      </c>
      <c r="M12" s="182">
        <v>0.47951433165160501</v>
      </c>
      <c r="N12" s="12"/>
      <c r="O12" s="8"/>
      <c r="P12" s="8"/>
      <c r="Q12" s="12"/>
    </row>
    <row r="13" spans="1:17" x14ac:dyDescent="0.25">
      <c r="A13" s="36" t="s">
        <v>3</v>
      </c>
      <c r="B13" s="28">
        <v>10211</v>
      </c>
      <c r="C13" s="28">
        <v>11382</v>
      </c>
      <c r="D13" s="28">
        <v>12074</v>
      </c>
      <c r="E13" s="28">
        <v>12776</v>
      </c>
      <c r="F13" s="28">
        <v>13246</v>
      </c>
      <c r="G13" s="28">
        <v>13571</v>
      </c>
      <c r="H13" s="28">
        <v>14629</v>
      </c>
      <c r="I13" s="28">
        <v>15148</v>
      </c>
      <c r="J13" s="28">
        <v>14944</v>
      </c>
      <c r="K13" s="28">
        <v>15501</v>
      </c>
      <c r="L13" s="182">
        <v>3.7272483940042823E-2</v>
      </c>
      <c r="M13" s="182">
        <v>0.51806874938791503</v>
      </c>
      <c r="N13" s="12"/>
      <c r="O13" s="8"/>
      <c r="P13" s="8"/>
      <c r="Q13" s="171"/>
    </row>
    <row r="14" spans="1:17" x14ac:dyDescent="0.25">
      <c r="A14" s="36" t="s">
        <v>16</v>
      </c>
      <c r="B14" s="28">
        <v>32315</v>
      </c>
      <c r="C14" s="28">
        <v>35746</v>
      </c>
      <c r="D14" s="28">
        <v>37365</v>
      </c>
      <c r="E14" s="28">
        <v>40277</v>
      </c>
      <c r="F14" s="28">
        <v>42376</v>
      </c>
      <c r="G14" s="28">
        <v>44162</v>
      </c>
      <c r="H14" s="28">
        <v>46493</v>
      </c>
      <c r="I14" s="28">
        <v>48449</v>
      </c>
      <c r="J14" s="28">
        <v>50208</v>
      </c>
      <c r="K14" s="28">
        <v>50568</v>
      </c>
      <c r="L14" s="182">
        <v>7.1701720841300188E-3</v>
      </c>
      <c r="M14" s="182">
        <v>0.56484604672752592</v>
      </c>
      <c r="N14" s="12"/>
      <c r="O14" s="8"/>
      <c r="P14" s="8"/>
      <c r="Q14" s="12"/>
    </row>
    <row r="15" spans="1:17" x14ac:dyDescent="0.25">
      <c r="A15" s="133" t="s">
        <v>56</v>
      </c>
      <c r="B15" s="139">
        <v>188730</v>
      </c>
      <c r="C15" s="139">
        <v>202064</v>
      </c>
      <c r="D15" s="139">
        <v>215398</v>
      </c>
      <c r="E15" s="139">
        <v>230132</v>
      </c>
      <c r="F15" s="139">
        <v>246013</v>
      </c>
      <c r="G15" s="139">
        <v>256483</v>
      </c>
      <c r="H15" s="139">
        <v>273047</v>
      </c>
      <c r="I15" s="139">
        <v>294722</v>
      </c>
      <c r="J15" s="139">
        <v>296822</v>
      </c>
      <c r="K15" s="139">
        <v>299059</v>
      </c>
      <c r="L15" s="181">
        <v>7.5365033589154442E-3</v>
      </c>
      <c r="M15" s="181">
        <v>0.58458644624595979</v>
      </c>
      <c r="N15" s="12"/>
      <c r="O15" s="8"/>
      <c r="P15" s="8"/>
      <c r="Q15" s="12"/>
    </row>
    <row r="17" spans="2:20" x14ac:dyDescent="0.25">
      <c r="T17" s="17"/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O18" s="17"/>
    </row>
    <row r="19" spans="2:20" x14ac:dyDescent="0.25">
      <c r="O19" s="17"/>
    </row>
    <row r="20" spans="2:20" x14ac:dyDescent="0.25">
      <c r="K20" s="8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2977-6DDD-471A-9EC4-2D1B0282D90F}">
  <sheetPr>
    <tabColor rgb="FF00B050"/>
  </sheetPr>
  <dimension ref="A2:M15"/>
  <sheetViews>
    <sheetView tabSelected="1" workbookViewId="0">
      <selection activeCell="B8" sqref="B8"/>
    </sheetView>
  </sheetViews>
  <sheetFormatPr defaultRowHeight="15" x14ac:dyDescent="0.25"/>
  <cols>
    <col min="1" max="1" width="22.7109375" customWidth="1"/>
    <col min="2" max="2" width="8.28515625" customWidth="1"/>
    <col min="3" max="3" width="8.7109375" customWidth="1"/>
    <col min="4" max="4" width="8" customWidth="1"/>
    <col min="5" max="5" width="8.42578125" customWidth="1"/>
    <col min="6" max="6" width="8.5703125" customWidth="1"/>
    <col min="7" max="7" width="8.7109375" customWidth="1"/>
    <col min="8" max="8" width="8.42578125" customWidth="1"/>
    <col min="9" max="9" width="8.28515625" customWidth="1"/>
    <col min="10" max="10" width="8.140625" customWidth="1"/>
    <col min="11" max="11" width="8.42578125" customWidth="1"/>
    <col min="12" max="12" width="12.42578125" customWidth="1"/>
    <col min="13" max="13" width="12.7109375" customWidth="1"/>
  </cols>
  <sheetData>
    <row r="2" spans="1:13" x14ac:dyDescent="0.25">
      <c r="A2" s="1" t="s">
        <v>175</v>
      </c>
    </row>
    <row r="3" spans="1:13" ht="45" x14ac:dyDescent="0.25">
      <c r="A3" s="31" t="s">
        <v>101</v>
      </c>
      <c r="B3" s="142" t="s">
        <v>0</v>
      </c>
      <c r="C3" s="142" t="s">
        <v>1</v>
      </c>
      <c r="D3" s="142" t="s">
        <v>102</v>
      </c>
      <c r="E3" s="142" t="s">
        <v>103</v>
      </c>
      <c r="F3" s="142" t="s">
        <v>104</v>
      </c>
      <c r="G3" s="142" t="s">
        <v>27</v>
      </c>
      <c r="H3" s="142" t="s">
        <v>108</v>
      </c>
      <c r="I3" s="142" t="s">
        <v>109</v>
      </c>
      <c r="J3" s="142" t="s">
        <v>115</v>
      </c>
      <c r="K3" s="142" t="s">
        <v>116</v>
      </c>
      <c r="L3" s="142" t="s">
        <v>165</v>
      </c>
      <c r="M3" s="142" t="s">
        <v>166</v>
      </c>
    </row>
    <row r="4" spans="1:13" x14ac:dyDescent="0.25">
      <c r="A4" s="130" t="s">
        <v>65</v>
      </c>
      <c r="B4" s="134">
        <v>4267</v>
      </c>
      <c r="C4" s="134">
        <v>4618</v>
      </c>
      <c r="D4" s="134">
        <v>4478</v>
      </c>
      <c r="E4" s="134">
        <v>4981</v>
      </c>
      <c r="F4" s="134">
        <v>4632</v>
      </c>
      <c r="G4" s="134">
        <v>4721</v>
      </c>
      <c r="H4" s="134">
        <v>4225</v>
      </c>
      <c r="I4" s="134">
        <v>4890</v>
      </c>
      <c r="J4" s="134">
        <v>4000</v>
      </c>
      <c r="K4" s="134">
        <v>3658</v>
      </c>
      <c r="L4" s="181">
        <v>-8.5500000000000007E-2</v>
      </c>
      <c r="M4" s="181">
        <v>-0.14272322474806656</v>
      </c>
    </row>
    <row r="5" spans="1:13" x14ac:dyDescent="0.25">
      <c r="A5" s="26" t="s">
        <v>8</v>
      </c>
      <c r="B5" s="28">
        <v>1059</v>
      </c>
      <c r="C5" s="28">
        <v>1263</v>
      </c>
      <c r="D5" s="28">
        <v>853</v>
      </c>
      <c r="E5" s="28">
        <v>911</v>
      </c>
      <c r="F5" s="28">
        <v>880</v>
      </c>
      <c r="G5" s="28">
        <v>945</v>
      </c>
      <c r="H5" s="28">
        <v>613</v>
      </c>
      <c r="I5" s="28">
        <v>1121</v>
      </c>
      <c r="J5" s="28">
        <v>888</v>
      </c>
      <c r="K5" s="28">
        <v>826</v>
      </c>
      <c r="L5" s="182">
        <v>-6.9819819819819814E-2</v>
      </c>
      <c r="M5" s="182">
        <v>-0.22001888574126535</v>
      </c>
    </row>
    <row r="6" spans="1:13" x14ac:dyDescent="0.25">
      <c r="A6" s="26" t="s">
        <v>21</v>
      </c>
      <c r="B6" s="28">
        <v>506</v>
      </c>
      <c r="C6" s="28">
        <v>427</v>
      </c>
      <c r="D6" s="28">
        <v>514</v>
      </c>
      <c r="E6" s="28">
        <v>610</v>
      </c>
      <c r="F6" s="28">
        <v>613</v>
      </c>
      <c r="G6" s="28">
        <v>551</v>
      </c>
      <c r="H6" s="28">
        <v>482</v>
      </c>
      <c r="I6" s="28">
        <v>603</v>
      </c>
      <c r="J6" s="28">
        <v>525</v>
      </c>
      <c r="K6" s="28">
        <v>517</v>
      </c>
      <c r="L6" s="182">
        <v>-1.5238095238095238E-2</v>
      </c>
      <c r="M6" s="182">
        <v>2.1739130434782608E-2</v>
      </c>
    </row>
    <row r="7" spans="1:13" x14ac:dyDescent="0.25">
      <c r="A7" s="26" t="s">
        <v>12</v>
      </c>
      <c r="B7" s="28">
        <v>2702</v>
      </c>
      <c r="C7" s="28">
        <v>2928</v>
      </c>
      <c r="D7" s="28">
        <v>3111</v>
      </c>
      <c r="E7" s="28">
        <v>3460</v>
      </c>
      <c r="F7" s="28">
        <v>3139</v>
      </c>
      <c r="G7" s="28">
        <v>3225</v>
      </c>
      <c r="H7" s="28">
        <v>3130</v>
      </c>
      <c r="I7" s="28">
        <v>3166</v>
      </c>
      <c r="J7" s="28">
        <v>2587</v>
      </c>
      <c r="K7" s="28">
        <v>2315</v>
      </c>
      <c r="L7" s="182">
        <v>-0.10514109006571318</v>
      </c>
      <c r="M7" s="182">
        <v>-0.14322723908216137</v>
      </c>
    </row>
    <row r="8" spans="1:13" x14ac:dyDescent="0.25">
      <c r="A8" s="135" t="s">
        <v>6</v>
      </c>
      <c r="B8" s="134">
        <v>7041</v>
      </c>
      <c r="C8" s="134">
        <v>7276</v>
      </c>
      <c r="D8" s="134">
        <v>6041</v>
      </c>
      <c r="E8" s="134">
        <v>7058</v>
      </c>
      <c r="F8" s="134">
        <v>8198</v>
      </c>
      <c r="G8" s="134">
        <v>8171</v>
      </c>
      <c r="H8" s="134">
        <v>7470</v>
      </c>
      <c r="I8" s="134">
        <v>8622</v>
      </c>
      <c r="J8" s="134">
        <v>7199</v>
      </c>
      <c r="K8" s="134">
        <v>6627</v>
      </c>
      <c r="L8" s="181">
        <v>-7.9455479927767747E-2</v>
      </c>
      <c r="M8" s="181">
        <v>-5.8798466126970601E-2</v>
      </c>
    </row>
    <row r="9" spans="1:13" x14ac:dyDescent="0.25">
      <c r="A9" s="26" t="s">
        <v>6</v>
      </c>
      <c r="B9" s="28">
        <v>7041</v>
      </c>
      <c r="C9" s="28">
        <v>7276</v>
      </c>
      <c r="D9" s="28">
        <v>6041</v>
      </c>
      <c r="E9" s="28">
        <v>7058</v>
      </c>
      <c r="F9" s="28">
        <v>8198</v>
      </c>
      <c r="G9" s="28">
        <v>8171</v>
      </c>
      <c r="H9" s="28">
        <v>7470</v>
      </c>
      <c r="I9" s="28">
        <v>8622</v>
      </c>
      <c r="J9" s="28">
        <v>7199</v>
      </c>
      <c r="K9" s="28">
        <v>6627</v>
      </c>
      <c r="L9" s="182">
        <v>-7.9455479927767747E-2</v>
      </c>
      <c r="M9" s="182">
        <v>-5.8798466126970601E-2</v>
      </c>
    </row>
    <row r="10" spans="1:13" x14ac:dyDescent="0.25">
      <c r="A10" s="130" t="s">
        <v>66</v>
      </c>
      <c r="B10" s="134">
        <v>9671</v>
      </c>
      <c r="C10" s="134">
        <v>9236</v>
      </c>
      <c r="D10" s="134">
        <v>10119</v>
      </c>
      <c r="E10" s="134">
        <v>10442</v>
      </c>
      <c r="F10" s="134">
        <v>10110</v>
      </c>
      <c r="G10" s="134">
        <v>9444</v>
      </c>
      <c r="H10" s="134">
        <v>9404</v>
      </c>
      <c r="I10" s="134">
        <v>8155</v>
      </c>
      <c r="J10" s="134">
        <v>7787</v>
      </c>
      <c r="K10" s="134">
        <v>7528</v>
      </c>
      <c r="L10" s="181">
        <v>-3.3260562475921407E-2</v>
      </c>
      <c r="M10" s="181">
        <v>-0.22159032157998138</v>
      </c>
    </row>
    <row r="11" spans="1:13" x14ac:dyDescent="0.25">
      <c r="A11" s="26" t="s">
        <v>18</v>
      </c>
      <c r="B11" s="28">
        <v>1644</v>
      </c>
      <c r="C11" s="28">
        <v>1602</v>
      </c>
      <c r="D11" s="28">
        <v>1932</v>
      </c>
      <c r="E11" s="28">
        <v>2068</v>
      </c>
      <c r="F11" s="28">
        <v>2088</v>
      </c>
      <c r="G11" s="28">
        <v>1451</v>
      </c>
      <c r="H11" s="28">
        <v>1303</v>
      </c>
      <c r="I11" s="28">
        <v>1124</v>
      </c>
      <c r="J11" s="28">
        <v>1303</v>
      </c>
      <c r="K11" s="28">
        <v>1599</v>
      </c>
      <c r="L11" s="182">
        <v>0.22716807367613201</v>
      </c>
      <c r="M11" s="182">
        <v>-2.7372262773722629E-2</v>
      </c>
    </row>
    <row r="12" spans="1:13" x14ac:dyDescent="0.25">
      <c r="A12" s="26" t="s">
        <v>15</v>
      </c>
      <c r="B12" s="28">
        <v>1728</v>
      </c>
      <c r="C12" s="28">
        <v>1771</v>
      </c>
      <c r="D12" s="28">
        <v>2200</v>
      </c>
      <c r="E12" s="28">
        <v>2583</v>
      </c>
      <c r="F12" s="28">
        <v>2950</v>
      </c>
      <c r="G12" s="28">
        <v>1978</v>
      </c>
      <c r="H12" s="28">
        <v>1982</v>
      </c>
      <c r="I12" s="28">
        <v>1948</v>
      </c>
      <c r="J12" s="28">
        <v>1825</v>
      </c>
      <c r="K12" s="28">
        <v>1936</v>
      </c>
      <c r="L12" s="182">
        <v>6.0821917808219175E-2</v>
      </c>
      <c r="M12" s="182">
        <v>0.12037037037037036</v>
      </c>
    </row>
    <row r="13" spans="1:13" x14ac:dyDescent="0.25">
      <c r="A13" s="26" t="s">
        <v>3</v>
      </c>
      <c r="B13" s="28">
        <v>1437</v>
      </c>
      <c r="C13" s="28">
        <v>1698</v>
      </c>
      <c r="D13" s="28">
        <v>1696</v>
      </c>
      <c r="E13" s="28">
        <v>1824</v>
      </c>
      <c r="F13" s="28">
        <v>1452</v>
      </c>
      <c r="G13" s="28">
        <v>1610</v>
      </c>
      <c r="H13" s="28">
        <v>1579</v>
      </c>
      <c r="I13" s="28">
        <v>1055</v>
      </c>
      <c r="J13" s="28">
        <v>1369</v>
      </c>
      <c r="K13" s="28">
        <v>1143</v>
      </c>
      <c r="L13" s="182">
        <v>-0.16508400292184075</v>
      </c>
      <c r="M13" s="182">
        <v>-0.20459290187891441</v>
      </c>
    </row>
    <row r="14" spans="1:13" x14ac:dyDescent="0.25">
      <c r="A14" s="26" t="s">
        <v>16</v>
      </c>
      <c r="B14" s="28">
        <v>4862</v>
      </c>
      <c r="C14" s="28">
        <v>4165</v>
      </c>
      <c r="D14" s="28">
        <v>4291</v>
      </c>
      <c r="E14" s="28">
        <v>3967</v>
      </c>
      <c r="F14" s="28">
        <v>3620</v>
      </c>
      <c r="G14" s="28">
        <v>4405</v>
      </c>
      <c r="H14" s="28">
        <v>4540</v>
      </c>
      <c r="I14" s="28">
        <v>4028</v>
      </c>
      <c r="J14" s="28">
        <v>3290</v>
      </c>
      <c r="K14" s="28">
        <v>2850</v>
      </c>
      <c r="L14" s="182">
        <v>-0.1337386018237082</v>
      </c>
      <c r="M14" s="182">
        <v>-0.41382147264500208</v>
      </c>
    </row>
    <row r="15" spans="1:13" x14ac:dyDescent="0.25">
      <c r="A15" s="130" t="s">
        <v>56</v>
      </c>
      <c r="B15" s="134">
        <v>20979</v>
      </c>
      <c r="C15" s="134">
        <v>21130</v>
      </c>
      <c r="D15" s="134">
        <v>20638</v>
      </c>
      <c r="E15" s="134">
        <v>22481</v>
      </c>
      <c r="F15" s="134">
        <v>22940</v>
      </c>
      <c r="G15" s="134">
        <v>22336</v>
      </c>
      <c r="H15" s="134">
        <v>21099</v>
      </c>
      <c r="I15" s="134">
        <v>21667</v>
      </c>
      <c r="J15" s="134">
        <v>18986</v>
      </c>
      <c r="K15" s="134">
        <v>17813</v>
      </c>
      <c r="L15" s="181">
        <v>-6.1782365953860739E-2</v>
      </c>
      <c r="M15" s="181">
        <v>-0.15091281757948424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85A5-FFCA-4F27-A0EB-7274A2A417DE}">
  <sheetPr>
    <tabColor rgb="FF00B050"/>
  </sheetPr>
  <dimension ref="A1:P16"/>
  <sheetViews>
    <sheetView workbookViewId="0">
      <selection activeCell="M22" sqref="M22"/>
    </sheetView>
  </sheetViews>
  <sheetFormatPr defaultRowHeight="15" x14ac:dyDescent="0.25"/>
  <cols>
    <col min="1" max="1" width="17.5703125" customWidth="1"/>
    <col min="2" max="2" width="12.7109375" customWidth="1"/>
    <col min="3" max="10" width="9" bestFit="1" customWidth="1"/>
    <col min="11" max="11" width="9.85546875" customWidth="1"/>
    <col min="12" max="12" width="8.28515625" customWidth="1"/>
  </cols>
  <sheetData>
    <row r="1" spans="1:16" x14ac:dyDescent="0.25">
      <c r="A1" s="1" t="s">
        <v>126</v>
      </c>
    </row>
    <row r="3" spans="1:16" ht="45" x14ac:dyDescent="0.25">
      <c r="A3" s="42" t="s">
        <v>28</v>
      </c>
      <c r="B3" s="3" t="s">
        <v>0</v>
      </c>
      <c r="C3" s="3" t="s">
        <v>1</v>
      </c>
      <c r="D3" s="3" t="s">
        <v>102</v>
      </c>
      <c r="E3" s="3" t="s">
        <v>103</v>
      </c>
      <c r="F3" s="3" t="s">
        <v>104</v>
      </c>
      <c r="G3" s="3" t="s">
        <v>27</v>
      </c>
      <c r="H3" s="3" t="s">
        <v>108</v>
      </c>
      <c r="I3" s="3" t="s">
        <v>109</v>
      </c>
      <c r="J3" s="3" t="s">
        <v>115</v>
      </c>
      <c r="K3" s="3" t="s">
        <v>116</v>
      </c>
      <c r="L3" s="43" t="s">
        <v>123</v>
      </c>
      <c r="M3" s="43" t="s">
        <v>124</v>
      </c>
      <c r="N3" s="43" t="s">
        <v>121</v>
      </c>
      <c r="O3" s="43" t="s">
        <v>125</v>
      </c>
    </row>
    <row r="4" spans="1:16" x14ac:dyDescent="0.25">
      <c r="A4" s="42" t="s">
        <v>2</v>
      </c>
      <c r="B4" s="71">
        <v>188730</v>
      </c>
      <c r="C4" s="71">
        <v>202064</v>
      </c>
      <c r="D4" s="71">
        <v>215398</v>
      </c>
      <c r="E4" s="71">
        <v>230132</v>
      </c>
      <c r="F4" s="71">
        <v>246013</v>
      </c>
      <c r="G4" s="71">
        <v>256483</v>
      </c>
      <c r="H4" s="71">
        <v>273047</v>
      </c>
      <c r="I4" s="71">
        <v>294722</v>
      </c>
      <c r="J4" s="71">
        <v>296822</v>
      </c>
      <c r="K4" s="71">
        <v>299059</v>
      </c>
      <c r="L4" s="45">
        <f>K4-J4</f>
        <v>2237</v>
      </c>
      <c r="M4" s="158">
        <f>L4/J4</f>
        <v>7.5365033589154442E-3</v>
      </c>
      <c r="N4" s="47">
        <f>K4-B4</f>
        <v>110329</v>
      </c>
      <c r="O4" s="158">
        <f>N4/B4</f>
        <v>0.58458644624595979</v>
      </c>
    </row>
    <row r="5" spans="1:16" x14ac:dyDescent="0.25">
      <c r="A5" s="42" t="s">
        <v>23</v>
      </c>
      <c r="B5" s="71">
        <v>139454</v>
      </c>
      <c r="C5" s="71">
        <v>145859</v>
      </c>
      <c r="D5" s="71">
        <v>154644</v>
      </c>
      <c r="E5" s="71">
        <v>162650</v>
      </c>
      <c r="F5" s="71">
        <v>170629</v>
      </c>
      <c r="G5" s="71">
        <v>174500</v>
      </c>
      <c r="H5" s="71">
        <v>185826</v>
      </c>
      <c r="I5" s="71">
        <v>196311</v>
      </c>
      <c r="J5" s="71">
        <v>201209</v>
      </c>
      <c r="K5" s="71">
        <v>205772</v>
      </c>
      <c r="L5" s="45">
        <f>K5-J5</f>
        <v>4563</v>
      </c>
      <c r="M5" s="158">
        <f>L5/J5</f>
        <v>2.2677912021828048E-2</v>
      </c>
      <c r="N5" s="47">
        <f>K5-B5</f>
        <v>66318</v>
      </c>
      <c r="O5" s="158">
        <f>N5/B5</f>
        <v>0.47555466318642708</v>
      </c>
    </row>
    <row r="6" spans="1:16" x14ac:dyDescent="0.25">
      <c r="A6" s="42" t="s">
        <v>29</v>
      </c>
      <c r="B6" s="69">
        <f>B4+B5</f>
        <v>328184</v>
      </c>
      <c r="C6" s="69">
        <f t="shared" ref="C6:K6" si="0">C4+C5</f>
        <v>347923</v>
      </c>
      <c r="D6" s="69">
        <f t="shared" si="0"/>
        <v>370042</v>
      </c>
      <c r="E6" s="69">
        <f t="shared" si="0"/>
        <v>392782</v>
      </c>
      <c r="F6" s="69">
        <f t="shared" si="0"/>
        <v>416642</v>
      </c>
      <c r="G6" s="69">
        <f t="shared" si="0"/>
        <v>430983</v>
      </c>
      <c r="H6" s="69">
        <f t="shared" si="0"/>
        <v>458873</v>
      </c>
      <c r="I6" s="69">
        <f t="shared" si="0"/>
        <v>491033</v>
      </c>
      <c r="J6" s="69">
        <f t="shared" si="0"/>
        <v>498031</v>
      </c>
      <c r="K6" s="69">
        <f t="shared" si="0"/>
        <v>504831</v>
      </c>
      <c r="L6" s="44">
        <f>L4+L5</f>
        <v>6800</v>
      </c>
      <c r="M6" s="158">
        <f>L6/J6</f>
        <v>1.3653768540512538E-2</v>
      </c>
      <c r="N6" s="47">
        <f>K6-B6</f>
        <v>176647</v>
      </c>
      <c r="O6" s="158">
        <f>N6/B6</f>
        <v>0.5382559783536065</v>
      </c>
    </row>
    <row r="8" spans="1:16" x14ac:dyDescent="0.25">
      <c r="L8" s="72"/>
      <c r="M8" s="72"/>
      <c r="N8" s="17"/>
      <c r="P8" s="72"/>
    </row>
    <row r="9" spans="1:16" x14ac:dyDescent="0.25">
      <c r="A9" s="4" t="s">
        <v>2</v>
      </c>
      <c r="B9" s="22">
        <f>B4/B6</f>
        <v>0.57507373912195603</v>
      </c>
      <c r="C9" s="22">
        <f>C4/C6</f>
        <v>0.5807721823506925</v>
      </c>
      <c r="D9" s="22">
        <f t="shared" ref="D9:K9" si="1">D4/D6</f>
        <v>0.58209068159830502</v>
      </c>
      <c r="E9" s="22">
        <f t="shared" si="1"/>
        <v>0.58590261264518229</v>
      </c>
      <c r="F9" s="22">
        <f t="shared" si="1"/>
        <v>0.59046615559641136</v>
      </c>
      <c r="G9" s="22">
        <f t="shared" si="1"/>
        <v>0.59511164013429763</v>
      </c>
      <c r="H9" s="22">
        <f t="shared" si="1"/>
        <v>0.59503827856509317</v>
      </c>
      <c r="I9" s="22">
        <f t="shared" si="1"/>
        <v>0.6002081326509624</v>
      </c>
      <c r="J9" s="22">
        <f t="shared" si="1"/>
        <v>0.59599101260764897</v>
      </c>
      <c r="K9" s="22">
        <f t="shared" si="1"/>
        <v>0.59239428640475722</v>
      </c>
      <c r="L9" s="72"/>
      <c r="M9" s="72"/>
      <c r="N9" s="17"/>
      <c r="P9" s="72"/>
    </row>
    <row r="10" spans="1:16" x14ac:dyDescent="0.25">
      <c r="A10" s="4" t="s">
        <v>23</v>
      </c>
      <c r="B10" s="22">
        <f>B5/B6</f>
        <v>0.42492626087804403</v>
      </c>
      <c r="C10" s="22">
        <f t="shared" ref="C10:K10" si="2">C5/C6</f>
        <v>0.41922781764930744</v>
      </c>
      <c r="D10" s="22">
        <f t="shared" si="2"/>
        <v>0.41790931840169493</v>
      </c>
      <c r="E10" s="22">
        <f t="shared" si="2"/>
        <v>0.41409738735481766</v>
      </c>
      <c r="F10" s="22">
        <f t="shared" si="2"/>
        <v>0.4095338444035887</v>
      </c>
      <c r="G10" s="22">
        <f t="shared" si="2"/>
        <v>0.40488835986570237</v>
      </c>
      <c r="H10" s="22">
        <f t="shared" si="2"/>
        <v>0.40496172143490683</v>
      </c>
      <c r="I10" s="22">
        <f t="shared" si="2"/>
        <v>0.39979186734903766</v>
      </c>
      <c r="J10" s="22">
        <f t="shared" si="2"/>
        <v>0.40400898739235108</v>
      </c>
      <c r="K10" s="22">
        <f t="shared" si="2"/>
        <v>0.40760571359524278</v>
      </c>
    </row>
    <row r="11" spans="1:16" x14ac:dyDescent="0.25">
      <c r="K11" s="10"/>
      <c r="L11" s="72"/>
    </row>
    <row r="12" spans="1:16" x14ac:dyDescent="0.25">
      <c r="M12" s="12"/>
      <c r="N12" s="12"/>
      <c r="O12" s="72"/>
    </row>
    <row r="13" spans="1:16" x14ac:dyDescent="0.25">
      <c r="M13" s="8"/>
    </row>
    <row r="15" spans="1:16" x14ac:dyDescent="0.25">
      <c r="A15" s="32"/>
      <c r="M15" s="72"/>
    </row>
    <row r="16" spans="1:16" x14ac:dyDescent="0.25">
      <c r="M16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4600-E298-486F-9D1E-8E9410BEC431}">
  <sheetPr>
    <tabColor rgb="FF00B050"/>
  </sheetPr>
  <dimension ref="A1:Q23"/>
  <sheetViews>
    <sheetView workbookViewId="0">
      <selection activeCell="Q4" sqref="Q4"/>
    </sheetView>
  </sheetViews>
  <sheetFormatPr defaultRowHeight="15" x14ac:dyDescent="0.25"/>
  <cols>
    <col min="1" max="1" width="15.140625" customWidth="1"/>
    <col min="2" max="2" width="11.7109375" customWidth="1"/>
    <col min="3" max="3" width="10.5703125" bestFit="1" customWidth="1"/>
    <col min="4" max="4" width="8.28515625" customWidth="1"/>
    <col min="5" max="5" width="8.42578125" customWidth="1"/>
    <col min="6" max="7" width="10.5703125" bestFit="1" customWidth="1"/>
    <col min="8" max="8" width="7.7109375" customWidth="1"/>
    <col min="9" max="9" width="8.140625" customWidth="1"/>
    <col min="10" max="10" width="9.7109375" customWidth="1"/>
    <col min="11" max="11" width="10.42578125" customWidth="1"/>
    <col min="12" max="12" width="13" customWidth="1"/>
    <col min="13" max="13" width="11.7109375" customWidth="1"/>
    <col min="14" max="14" width="12.140625" customWidth="1"/>
  </cols>
  <sheetData>
    <row r="1" spans="1:17" x14ac:dyDescent="0.25">
      <c r="A1" s="1" t="s">
        <v>127</v>
      </c>
    </row>
    <row r="3" spans="1:17" s="1" customFormat="1" ht="30" x14ac:dyDescent="0.25">
      <c r="A3" s="37" t="s">
        <v>28</v>
      </c>
      <c r="B3" s="163" t="s">
        <v>0</v>
      </c>
      <c r="C3" s="163" t="s">
        <v>1</v>
      </c>
      <c r="D3" s="163" t="s">
        <v>102</v>
      </c>
      <c r="E3" s="163" t="s">
        <v>103</v>
      </c>
      <c r="F3" s="163" t="s">
        <v>104</v>
      </c>
      <c r="G3" s="163" t="s">
        <v>27</v>
      </c>
      <c r="H3" s="163" t="s">
        <v>108</v>
      </c>
      <c r="I3" s="163" t="s">
        <v>109</v>
      </c>
      <c r="J3" s="163" t="s">
        <v>115</v>
      </c>
      <c r="K3" s="163" t="s">
        <v>116</v>
      </c>
      <c r="L3" s="55" t="s">
        <v>128</v>
      </c>
      <c r="M3" s="56" t="s">
        <v>124</v>
      </c>
      <c r="N3" s="56" t="s">
        <v>129</v>
      </c>
      <c r="O3"/>
      <c r="P3"/>
      <c r="Q3"/>
    </row>
    <row r="4" spans="1:17" x14ac:dyDescent="0.25">
      <c r="A4" s="42" t="s">
        <v>2</v>
      </c>
      <c r="B4" s="15">
        <v>20979</v>
      </c>
      <c r="C4" s="15">
        <v>21130</v>
      </c>
      <c r="D4" s="15">
        <v>20638</v>
      </c>
      <c r="E4" s="15">
        <v>22481</v>
      </c>
      <c r="F4" s="15">
        <v>22940</v>
      </c>
      <c r="G4" s="15">
        <v>22336</v>
      </c>
      <c r="H4" s="15">
        <v>21099</v>
      </c>
      <c r="I4" s="15">
        <v>21667</v>
      </c>
      <c r="J4" s="15">
        <v>18986</v>
      </c>
      <c r="K4" s="15">
        <v>17813</v>
      </c>
      <c r="L4" s="15">
        <f>K4-J4</f>
        <v>-1173</v>
      </c>
      <c r="M4" s="22">
        <f>L4/J4</f>
        <v>-6.1782365953860739E-2</v>
      </c>
      <c r="N4" s="22">
        <f>((K4/B4)^(1/9))-1</f>
        <v>-1.8012839449363049E-2</v>
      </c>
      <c r="O4" s="8">
        <f>(K4-B4)/B4</f>
        <v>-0.15091281757948424</v>
      </c>
      <c r="P4" s="8"/>
    </row>
    <row r="5" spans="1:17" x14ac:dyDescent="0.25">
      <c r="A5" s="42" t="s">
        <v>23</v>
      </c>
      <c r="B5" s="15">
        <v>18908</v>
      </c>
      <c r="C5" s="15">
        <v>18552</v>
      </c>
      <c r="D5" s="15">
        <v>19499</v>
      </c>
      <c r="E5" s="15">
        <v>19237</v>
      </c>
      <c r="F5" s="15">
        <v>19726</v>
      </c>
      <c r="G5" s="15">
        <v>17734</v>
      </c>
      <c r="H5" s="15">
        <v>19321</v>
      </c>
      <c r="I5" s="15">
        <v>24331</v>
      </c>
      <c r="J5" s="15">
        <v>22716</v>
      </c>
      <c r="K5" s="15">
        <v>24119</v>
      </c>
      <c r="L5" s="15">
        <f>K5-J5</f>
        <v>1403</v>
      </c>
      <c r="M5" s="22">
        <f>L5/J5</f>
        <v>6.1762634266596235E-2</v>
      </c>
      <c r="N5" s="22">
        <f>((K5/B5)^(1/9))-1</f>
        <v>2.7415153946624526E-2</v>
      </c>
      <c r="O5" s="8">
        <f>(K5-B5)/B5</f>
        <v>0.27559763063253651</v>
      </c>
      <c r="P5" s="72"/>
    </row>
    <row r="6" spans="1:17" x14ac:dyDescent="0.25">
      <c r="A6" s="42" t="s">
        <v>29</v>
      </c>
      <c r="B6" s="69">
        <f>B4+B5</f>
        <v>39887</v>
      </c>
      <c r="C6" s="69">
        <f t="shared" ref="C6:K6" si="0">C4+C5</f>
        <v>39682</v>
      </c>
      <c r="D6" s="69">
        <f t="shared" si="0"/>
        <v>40137</v>
      </c>
      <c r="E6" s="69">
        <f t="shared" si="0"/>
        <v>41718</v>
      </c>
      <c r="F6" s="69">
        <f t="shared" si="0"/>
        <v>42666</v>
      </c>
      <c r="G6" s="69">
        <f t="shared" si="0"/>
        <v>40070</v>
      </c>
      <c r="H6" s="69">
        <f t="shared" si="0"/>
        <v>40420</v>
      </c>
      <c r="I6" s="69">
        <f t="shared" si="0"/>
        <v>45998</v>
      </c>
      <c r="J6" s="69">
        <f t="shared" si="0"/>
        <v>41702</v>
      </c>
      <c r="K6" s="69">
        <f t="shared" si="0"/>
        <v>41932</v>
      </c>
      <c r="L6" s="15">
        <f>K6-J6</f>
        <v>230</v>
      </c>
      <c r="M6" s="22">
        <f>L6/J6</f>
        <v>5.5153230060908352E-3</v>
      </c>
      <c r="N6" s="22">
        <f>((K6/B6)^(1/9))-1</f>
        <v>5.5708824550977365E-3</v>
      </c>
      <c r="O6" s="8">
        <f>(K6-B6)/B6</f>
        <v>5.1269837290345226E-2</v>
      </c>
      <c r="P6" s="116"/>
    </row>
    <row r="8" spans="1:17" x14ac:dyDescent="0.25">
      <c r="A8" s="4" t="s">
        <v>2</v>
      </c>
      <c r="B8" s="22">
        <f>B4/B6</f>
        <v>0.52596083937122373</v>
      </c>
      <c r="C8" s="22">
        <f>C4/C6</f>
        <v>0.53248324177208806</v>
      </c>
      <c r="D8" s="22">
        <f t="shared" ref="D8:K8" si="1">D4/D6</f>
        <v>0.51418890300720033</v>
      </c>
      <c r="E8" s="22">
        <f t="shared" si="1"/>
        <v>0.53888009971714845</v>
      </c>
      <c r="F8" s="22">
        <f t="shared" si="1"/>
        <v>0.53766465101017202</v>
      </c>
      <c r="G8" s="22">
        <f t="shared" si="1"/>
        <v>0.55742450711255298</v>
      </c>
      <c r="H8" s="22">
        <f t="shared" si="1"/>
        <v>0.5219940623453736</v>
      </c>
      <c r="I8" s="22">
        <f t="shared" si="1"/>
        <v>0.47104221922692291</v>
      </c>
      <c r="J8" s="22">
        <f t="shared" si="1"/>
        <v>0.4552779243201765</v>
      </c>
      <c r="K8" s="22">
        <f t="shared" si="1"/>
        <v>0.42480683010588571</v>
      </c>
    </row>
    <row r="9" spans="1:17" x14ac:dyDescent="0.25">
      <c r="A9" s="4" t="s">
        <v>23</v>
      </c>
      <c r="B9" s="22">
        <f>B5/B6</f>
        <v>0.47403916062877627</v>
      </c>
      <c r="C9" s="22">
        <f>C5/C6</f>
        <v>0.46751675822791189</v>
      </c>
      <c r="D9" s="22">
        <f t="shared" ref="D9:K9" si="2">D5/D6</f>
        <v>0.48581109699279967</v>
      </c>
      <c r="E9" s="22">
        <f t="shared" si="2"/>
        <v>0.46111990028285155</v>
      </c>
      <c r="F9" s="22">
        <f t="shared" si="2"/>
        <v>0.46233534898982798</v>
      </c>
      <c r="G9" s="22">
        <f t="shared" si="2"/>
        <v>0.44257549288744696</v>
      </c>
      <c r="H9" s="22">
        <f t="shared" si="2"/>
        <v>0.4780059376546264</v>
      </c>
      <c r="I9" s="22">
        <f t="shared" si="2"/>
        <v>0.52895778077307709</v>
      </c>
      <c r="J9" s="22">
        <f t="shared" si="2"/>
        <v>0.54472207567982356</v>
      </c>
      <c r="K9" s="22">
        <f t="shared" si="2"/>
        <v>0.57519316989411429</v>
      </c>
      <c r="N9" s="72"/>
    </row>
    <row r="11" spans="1:17" x14ac:dyDescent="0.25">
      <c r="K11" s="12"/>
    </row>
    <row r="19" spans="2:3" x14ac:dyDescent="0.25">
      <c r="C19" s="32"/>
    </row>
    <row r="23" spans="2:3" x14ac:dyDescent="0.25">
      <c r="B23" s="7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BD71-2EEA-4A03-B678-0836E0EE6A2E}">
  <sheetPr>
    <tabColor rgb="FF00B050"/>
  </sheetPr>
  <dimension ref="A1:O19"/>
  <sheetViews>
    <sheetView workbookViewId="0">
      <selection activeCell="A27" sqref="A27:XFD35"/>
    </sheetView>
  </sheetViews>
  <sheetFormatPr defaultRowHeight="15" x14ac:dyDescent="0.25"/>
  <cols>
    <col min="1" max="1" width="12.28515625" customWidth="1"/>
    <col min="2" max="2" width="11.5703125" bestFit="1" customWidth="1"/>
    <col min="3" max="10" width="9" bestFit="1" customWidth="1"/>
    <col min="11" max="11" width="9" customWidth="1"/>
    <col min="12" max="12" width="10.5703125" bestFit="1" customWidth="1"/>
    <col min="17" max="17" width="7.28515625" customWidth="1"/>
  </cols>
  <sheetData>
    <row r="1" spans="1:15" x14ac:dyDescent="0.25">
      <c r="A1" s="1" t="s">
        <v>119</v>
      </c>
    </row>
    <row r="3" spans="1:15" ht="45" x14ac:dyDescent="0.25">
      <c r="A3" s="42"/>
      <c r="B3" s="174" t="s">
        <v>0</v>
      </c>
      <c r="C3" s="174" t="s">
        <v>1</v>
      </c>
      <c r="D3" s="174" t="s">
        <v>102</v>
      </c>
      <c r="E3" s="174" t="s">
        <v>103</v>
      </c>
      <c r="F3" s="174" t="s">
        <v>104</v>
      </c>
      <c r="G3" s="174" t="s">
        <v>27</v>
      </c>
      <c r="H3" s="174" t="s">
        <v>108</v>
      </c>
      <c r="I3" s="174" t="s">
        <v>109</v>
      </c>
      <c r="J3" s="174" t="s">
        <v>115</v>
      </c>
      <c r="K3" s="174" t="s">
        <v>116</v>
      </c>
      <c r="L3" s="55" t="s">
        <v>128</v>
      </c>
      <c r="M3" s="56" t="s">
        <v>124</v>
      </c>
    </row>
    <row r="4" spans="1:15" x14ac:dyDescent="0.25">
      <c r="A4" s="42" t="s">
        <v>4</v>
      </c>
      <c r="B4" s="44">
        <v>189412</v>
      </c>
      <c r="C4" s="44">
        <v>196651</v>
      </c>
      <c r="D4" s="44">
        <v>205852</v>
      </c>
      <c r="E4" s="44">
        <v>217710</v>
      </c>
      <c r="F4" s="44">
        <v>226843</v>
      </c>
      <c r="G4" s="44">
        <v>233863</v>
      </c>
      <c r="H4" s="44">
        <v>245018</v>
      </c>
      <c r="I4" s="44">
        <v>258360</v>
      </c>
      <c r="J4" s="44">
        <v>265504</v>
      </c>
      <c r="K4" s="44">
        <v>270469</v>
      </c>
      <c r="L4" s="15">
        <v>4965</v>
      </c>
      <c r="M4" s="22">
        <v>1.8700283234904181E-2</v>
      </c>
      <c r="N4" s="12">
        <v>81057</v>
      </c>
      <c r="O4" s="8">
        <v>0.42794015162714083</v>
      </c>
    </row>
    <row r="5" spans="1:15" x14ac:dyDescent="0.25">
      <c r="A5" s="42" t="s">
        <v>7</v>
      </c>
      <c r="B5" s="44">
        <v>138772</v>
      </c>
      <c r="C5" s="44">
        <v>151272</v>
      </c>
      <c r="D5" s="44">
        <v>164190</v>
      </c>
      <c r="E5" s="44">
        <v>175072</v>
      </c>
      <c r="F5" s="44">
        <v>189799</v>
      </c>
      <c r="G5" s="44">
        <v>197120</v>
      </c>
      <c r="H5" s="44">
        <v>213855</v>
      </c>
      <c r="I5" s="44">
        <v>232673</v>
      </c>
      <c r="J5" s="44">
        <v>232527</v>
      </c>
      <c r="K5" s="44">
        <v>234362</v>
      </c>
      <c r="L5" s="15">
        <v>1835</v>
      </c>
      <c r="M5" s="22">
        <v>7.8915566794393772E-3</v>
      </c>
      <c r="N5" s="12">
        <v>95590</v>
      </c>
      <c r="O5" s="8">
        <v>0.68882771740696969</v>
      </c>
    </row>
    <row r="6" spans="1:15" x14ac:dyDescent="0.25">
      <c r="A6" s="42" t="s">
        <v>51</v>
      </c>
      <c r="B6" s="44">
        <v>328184</v>
      </c>
      <c r="C6" s="44">
        <v>347923</v>
      </c>
      <c r="D6" s="44">
        <v>370042</v>
      </c>
      <c r="E6" s="44">
        <v>392782</v>
      </c>
      <c r="F6" s="44">
        <v>416642</v>
      </c>
      <c r="G6" s="44">
        <v>430983</v>
      </c>
      <c r="H6" s="44">
        <v>458873</v>
      </c>
      <c r="I6" s="44">
        <v>491033</v>
      </c>
      <c r="J6" s="44">
        <v>498031</v>
      </c>
      <c r="K6" s="44">
        <v>504831</v>
      </c>
      <c r="L6" s="15">
        <v>6800</v>
      </c>
      <c r="M6" s="22">
        <v>1.3653768540512538E-2</v>
      </c>
      <c r="N6" s="12">
        <v>176647</v>
      </c>
      <c r="O6" s="8">
        <v>0.5382559783536065</v>
      </c>
    </row>
    <row r="8" spans="1:15" x14ac:dyDescent="0.25">
      <c r="A8" s="4" t="s">
        <v>4</v>
      </c>
      <c r="B8" s="22">
        <v>0.57715184164980615</v>
      </c>
      <c r="C8" s="22">
        <v>0.56521414220962685</v>
      </c>
      <c r="D8" s="22">
        <v>0.55629360991455024</v>
      </c>
      <c r="E8" s="22">
        <v>0.55427692715042953</v>
      </c>
      <c r="F8" s="22">
        <v>0.5444554317615603</v>
      </c>
      <c r="G8" s="22">
        <v>0.5426269713654599</v>
      </c>
      <c r="H8" s="22">
        <v>0.53395601833186956</v>
      </c>
      <c r="I8" s="22">
        <v>0.52615608319603779</v>
      </c>
      <c r="J8" s="22">
        <v>0.5331073768500354</v>
      </c>
      <c r="K8" s="22">
        <v>0.53576147265124363</v>
      </c>
    </row>
    <row r="9" spans="1:15" x14ac:dyDescent="0.25">
      <c r="A9" s="4" t="s">
        <v>7</v>
      </c>
      <c r="B9" s="22">
        <v>0.42284815835019379</v>
      </c>
      <c r="C9" s="22">
        <v>0.43478585779037315</v>
      </c>
      <c r="D9" s="22">
        <v>0.44370639008544976</v>
      </c>
      <c r="E9" s="22">
        <v>0.44572307284957052</v>
      </c>
      <c r="F9" s="22">
        <v>0.4555445682384397</v>
      </c>
      <c r="G9" s="22">
        <v>0.4573730286345401</v>
      </c>
      <c r="H9" s="22">
        <v>0.46604398166813038</v>
      </c>
      <c r="I9" s="22">
        <v>0.47384391680396226</v>
      </c>
      <c r="J9" s="22">
        <v>0.46689262314996455</v>
      </c>
      <c r="K9" s="22">
        <v>0.46423852734875631</v>
      </c>
    </row>
    <row r="14" spans="1:15" x14ac:dyDescent="0.25">
      <c r="A14" s="32"/>
    </row>
    <row r="19" spans="1:1" x14ac:dyDescent="0.25">
      <c r="A19" s="1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372-6F8B-420C-AA09-4B375CDFA9D0}">
  <sheetPr>
    <tabColor rgb="FF00B050"/>
  </sheetPr>
  <dimension ref="A1:Q32"/>
  <sheetViews>
    <sheetView topLeftCell="A24" workbookViewId="0">
      <selection activeCell="A37" sqref="A37:XFD49"/>
    </sheetView>
  </sheetViews>
  <sheetFormatPr defaultRowHeight="15" x14ac:dyDescent="0.25"/>
  <cols>
    <col min="1" max="1" width="31.28515625" customWidth="1"/>
    <col min="2" max="2" width="18.7109375" customWidth="1"/>
    <col min="3" max="5" width="11.5703125" bestFit="1" customWidth="1"/>
    <col min="6" max="6" width="11.42578125" customWidth="1"/>
    <col min="7" max="7" width="9.42578125" customWidth="1"/>
    <col min="8" max="8" width="11.28515625" customWidth="1"/>
    <col min="9" max="9" width="9.7109375" customWidth="1"/>
    <col min="10" max="10" width="9.28515625" customWidth="1"/>
    <col min="11" max="11" width="11.42578125" customWidth="1"/>
    <col min="12" max="12" width="10.42578125" customWidth="1"/>
    <col min="13" max="13" width="10.85546875" customWidth="1"/>
  </cols>
  <sheetData>
    <row r="1" spans="1:17" x14ac:dyDescent="0.25">
      <c r="A1" s="1" t="s">
        <v>131</v>
      </c>
    </row>
    <row r="3" spans="1:17" ht="30" x14ac:dyDescent="0.25">
      <c r="A3" s="1" t="s">
        <v>2</v>
      </c>
      <c r="B3" s="174" t="s">
        <v>0</v>
      </c>
      <c r="C3" s="174" t="s">
        <v>1</v>
      </c>
      <c r="D3" s="174" t="s">
        <v>102</v>
      </c>
      <c r="E3" s="174" t="s">
        <v>103</v>
      </c>
      <c r="F3" s="174" t="s">
        <v>104</v>
      </c>
      <c r="G3" s="174" t="s">
        <v>27</v>
      </c>
      <c r="H3" s="174" t="s">
        <v>108</v>
      </c>
      <c r="I3" s="174" t="s">
        <v>109</v>
      </c>
      <c r="J3" s="174" t="s">
        <v>115</v>
      </c>
      <c r="K3" s="174" t="s">
        <v>116</v>
      </c>
      <c r="L3" s="18" t="s">
        <v>123</v>
      </c>
      <c r="M3" s="18" t="s">
        <v>130</v>
      </c>
    </row>
    <row r="4" spans="1:17" x14ac:dyDescent="0.25">
      <c r="A4" t="s">
        <v>4</v>
      </c>
      <c r="B4" s="9">
        <v>94306</v>
      </c>
      <c r="C4" s="9">
        <v>97781</v>
      </c>
      <c r="D4" s="9">
        <v>100899</v>
      </c>
      <c r="E4" s="9">
        <v>106538</v>
      </c>
      <c r="F4" s="9">
        <v>112299</v>
      </c>
      <c r="G4" s="9">
        <v>116474</v>
      </c>
      <c r="H4" s="9">
        <v>120735</v>
      </c>
      <c r="I4" s="9">
        <v>129205</v>
      </c>
      <c r="J4" s="9">
        <v>133002</v>
      </c>
      <c r="K4" s="9">
        <v>135161</v>
      </c>
      <c r="L4" s="9">
        <v>2159</v>
      </c>
      <c r="M4" s="8">
        <v>1.6232838603930769E-2</v>
      </c>
      <c r="O4" s="12"/>
      <c r="P4" s="12"/>
      <c r="Q4" s="12"/>
    </row>
    <row r="5" spans="1:17" x14ac:dyDescent="0.25">
      <c r="A5" t="s">
        <v>7</v>
      </c>
      <c r="B5" s="9">
        <v>94424</v>
      </c>
      <c r="C5" s="9">
        <v>104283</v>
      </c>
      <c r="D5" s="9">
        <v>114499</v>
      </c>
      <c r="E5" s="9">
        <v>123594</v>
      </c>
      <c r="F5" s="9">
        <v>133714</v>
      </c>
      <c r="G5" s="9">
        <v>140009</v>
      </c>
      <c r="H5" s="9">
        <v>152312</v>
      </c>
      <c r="I5" s="9">
        <v>165517</v>
      </c>
      <c r="J5" s="9">
        <v>163820</v>
      </c>
      <c r="K5" s="9">
        <v>163898</v>
      </c>
      <c r="L5" s="9">
        <v>78</v>
      </c>
      <c r="M5" s="8">
        <v>4.7613234037358076E-4</v>
      </c>
    </row>
    <row r="6" spans="1:17" x14ac:dyDescent="0.25">
      <c r="B6" s="9">
        <v>188730</v>
      </c>
      <c r="C6" s="9">
        <v>202064</v>
      </c>
      <c r="D6" s="9">
        <v>215398</v>
      </c>
      <c r="E6" s="9">
        <v>230132</v>
      </c>
      <c r="F6" s="9">
        <v>246013</v>
      </c>
      <c r="G6" s="9">
        <v>256483</v>
      </c>
      <c r="H6" s="9">
        <v>273047</v>
      </c>
      <c r="I6" s="9">
        <v>294722</v>
      </c>
      <c r="J6" s="9">
        <v>296822</v>
      </c>
      <c r="K6" s="9">
        <v>299059</v>
      </c>
      <c r="L6" s="9">
        <v>2237</v>
      </c>
      <c r="M6" s="8">
        <v>7.5365033589154442E-3</v>
      </c>
    </row>
    <row r="7" spans="1:17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8"/>
    </row>
    <row r="8" spans="1:17" x14ac:dyDescent="0.25">
      <c r="A8" s="1" t="s">
        <v>23</v>
      </c>
      <c r="B8" s="174" t="s">
        <v>0</v>
      </c>
      <c r="C8" s="174" t="s">
        <v>1</v>
      </c>
      <c r="D8" s="174" t="s">
        <v>102</v>
      </c>
      <c r="E8" s="174" t="s">
        <v>103</v>
      </c>
      <c r="F8" s="174" t="s">
        <v>104</v>
      </c>
      <c r="G8" s="174" t="s">
        <v>27</v>
      </c>
      <c r="H8" s="174" t="s">
        <v>108</v>
      </c>
      <c r="I8" s="174" t="s">
        <v>109</v>
      </c>
      <c r="J8" s="174" t="s">
        <v>115</v>
      </c>
      <c r="K8" s="174" t="s">
        <v>116</v>
      </c>
      <c r="L8" s="9"/>
      <c r="M8" s="8"/>
    </row>
    <row r="9" spans="1:17" x14ac:dyDescent="0.25">
      <c r="A9" t="s">
        <v>4</v>
      </c>
      <c r="B9" s="9">
        <v>95106</v>
      </c>
      <c r="C9" s="9">
        <v>98870</v>
      </c>
      <c r="D9" s="9">
        <v>104953</v>
      </c>
      <c r="E9" s="9">
        <v>111172</v>
      </c>
      <c r="F9" s="9">
        <v>114544</v>
      </c>
      <c r="G9" s="9">
        <v>117389</v>
      </c>
      <c r="H9" s="9">
        <v>124283</v>
      </c>
      <c r="I9" s="9">
        <v>129155</v>
      </c>
      <c r="J9" s="9">
        <v>132502</v>
      </c>
      <c r="K9" s="9">
        <v>135308</v>
      </c>
      <c r="L9" s="9">
        <v>2806</v>
      </c>
      <c r="M9" s="8">
        <v>2.117703883714963E-2</v>
      </c>
    </row>
    <row r="10" spans="1:17" x14ac:dyDescent="0.25">
      <c r="A10" t="s">
        <v>7</v>
      </c>
      <c r="B10" s="9">
        <v>44348</v>
      </c>
      <c r="C10" s="9">
        <v>46989</v>
      </c>
      <c r="D10" s="9">
        <v>49691</v>
      </c>
      <c r="E10" s="9">
        <v>51478</v>
      </c>
      <c r="F10" s="9">
        <v>56085</v>
      </c>
      <c r="G10" s="9">
        <v>57111</v>
      </c>
      <c r="H10" s="9">
        <v>61543</v>
      </c>
      <c r="I10" s="9">
        <v>67156</v>
      </c>
      <c r="J10" s="9">
        <v>68707</v>
      </c>
      <c r="K10" s="9">
        <v>70464</v>
      </c>
      <c r="L10" s="9">
        <v>1757</v>
      </c>
      <c r="M10" s="8">
        <v>2.5572357983902658E-2</v>
      </c>
    </row>
    <row r="11" spans="1:17" x14ac:dyDescent="0.25">
      <c r="B11" s="9">
        <v>139454</v>
      </c>
      <c r="C11" s="9">
        <v>145859</v>
      </c>
      <c r="D11" s="9">
        <v>154644</v>
      </c>
      <c r="E11" s="9">
        <v>162650</v>
      </c>
      <c r="F11" s="9">
        <v>170629</v>
      </c>
      <c r="G11" s="9">
        <v>174500</v>
      </c>
      <c r="H11" s="9">
        <v>185826</v>
      </c>
      <c r="I11" s="9">
        <v>196311</v>
      </c>
      <c r="J11" s="9">
        <v>201209</v>
      </c>
      <c r="K11" s="9">
        <v>205772</v>
      </c>
      <c r="L11" s="9">
        <v>4563</v>
      </c>
      <c r="M11" s="8">
        <v>2.2677912021828048E-2</v>
      </c>
    </row>
    <row r="13" spans="1:17" x14ac:dyDescent="0.25">
      <c r="A13" s="1" t="s">
        <v>2</v>
      </c>
      <c r="B13" s="174" t="s">
        <v>0</v>
      </c>
      <c r="C13" s="174" t="s">
        <v>1</v>
      </c>
      <c r="D13" s="174" t="s">
        <v>102</v>
      </c>
      <c r="E13" s="174" t="s">
        <v>103</v>
      </c>
      <c r="F13" s="174" t="s">
        <v>104</v>
      </c>
      <c r="G13" s="174" t="s">
        <v>27</v>
      </c>
      <c r="H13" s="174" t="s">
        <v>108</v>
      </c>
      <c r="I13" s="174" t="s">
        <v>109</v>
      </c>
      <c r="J13" s="174" t="s">
        <v>115</v>
      </c>
      <c r="K13" s="174" t="s">
        <v>116</v>
      </c>
    </row>
    <row r="14" spans="1:17" x14ac:dyDescent="0.25">
      <c r="A14" s="2" t="s">
        <v>4</v>
      </c>
      <c r="B14" s="8">
        <v>0.4996873840936788</v>
      </c>
      <c r="C14" s="8">
        <v>0.48391103808694275</v>
      </c>
      <c r="D14" s="8">
        <v>0.46843053324543404</v>
      </c>
      <c r="E14" s="8">
        <v>0.46294300662228632</v>
      </c>
      <c r="F14" s="8">
        <v>0.45647587729103745</v>
      </c>
      <c r="G14" s="8">
        <v>0.45411976622232275</v>
      </c>
      <c r="H14" s="8">
        <v>0.44217662160726906</v>
      </c>
      <c r="I14" s="8">
        <v>0.4383961835220988</v>
      </c>
      <c r="J14" s="8">
        <v>0.44808673211554401</v>
      </c>
      <c r="K14" s="8">
        <v>0.4519542966438061</v>
      </c>
    </row>
    <row r="15" spans="1:17" x14ac:dyDescent="0.25">
      <c r="A15" s="2" t="s">
        <v>7</v>
      </c>
      <c r="B15" s="8">
        <v>0.50031261590632115</v>
      </c>
      <c r="C15" s="8">
        <v>0.5160889619130572</v>
      </c>
      <c r="D15" s="8">
        <v>0.53156946675456596</v>
      </c>
      <c r="E15" s="8">
        <v>0.53705699337771362</v>
      </c>
      <c r="F15" s="8">
        <v>0.54352412270896255</v>
      </c>
      <c r="G15" s="8">
        <v>0.54588023377767725</v>
      </c>
      <c r="H15" s="8">
        <v>0.55782337839273088</v>
      </c>
      <c r="I15" s="8">
        <v>0.56160381647790125</v>
      </c>
      <c r="J15" s="8">
        <v>0.55191326788445605</v>
      </c>
      <c r="K15" s="8">
        <v>0.54804570335619396</v>
      </c>
    </row>
    <row r="17" spans="1:11" x14ac:dyDescent="0.25">
      <c r="A17" s="7" t="s">
        <v>23</v>
      </c>
      <c r="B17" s="174" t="s">
        <v>0</v>
      </c>
      <c r="C17" s="174" t="s">
        <v>1</v>
      </c>
      <c r="D17" s="174" t="s">
        <v>102</v>
      </c>
      <c r="E17" s="174" t="s">
        <v>103</v>
      </c>
      <c r="F17" s="174" t="s">
        <v>104</v>
      </c>
      <c r="G17" s="174" t="s">
        <v>27</v>
      </c>
      <c r="H17" s="174" t="s">
        <v>108</v>
      </c>
      <c r="I17" s="174" t="s">
        <v>109</v>
      </c>
      <c r="J17" s="174" t="s">
        <v>115</v>
      </c>
      <c r="K17" s="174" t="s">
        <v>116</v>
      </c>
    </row>
    <row r="18" spans="1:11" x14ac:dyDescent="0.25">
      <c r="A18" s="2" t="s">
        <v>4</v>
      </c>
      <c r="B18" s="8">
        <v>0.68198832589957981</v>
      </c>
      <c r="C18" s="8">
        <v>0.67784641331697049</v>
      </c>
      <c r="D18" s="8">
        <v>0.67867489201003595</v>
      </c>
      <c r="E18" s="8">
        <v>0.68350445742391641</v>
      </c>
      <c r="F18" s="8">
        <v>0.67130440898088839</v>
      </c>
      <c r="G18" s="8">
        <v>0.67271633237822348</v>
      </c>
      <c r="H18" s="8">
        <v>0.66881383659982996</v>
      </c>
      <c r="I18" s="8">
        <v>0.65791015276780207</v>
      </c>
      <c r="J18" s="8">
        <v>0.65852919104016217</v>
      </c>
      <c r="K18" s="8">
        <v>0.65756273934257337</v>
      </c>
    </row>
    <row r="19" spans="1:11" x14ac:dyDescent="0.25">
      <c r="A19" s="2" t="s">
        <v>7</v>
      </c>
      <c r="B19" s="8">
        <v>0.31801167410042019</v>
      </c>
      <c r="C19" s="8">
        <v>0.32215358668302951</v>
      </c>
      <c r="D19" s="8">
        <v>0.32132510798996405</v>
      </c>
      <c r="E19" s="8">
        <v>0.31649554257608359</v>
      </c>
      <c r="F19" s="8">
        <v>0.32869559101911167</v>
      </c>
      <c r="G19" s="8">
        <v>0.32728366762177652</v>
      </c>
      <c r="H19" s="8">
        <v>0.33118616340017004</v>
      </c>
      <c r="I19" s="8">
        <v>0.34208984723219787</v>
      </c>
      <c r="J19" s="8">
        <v>0.34147080895983778</v>
      </c>
      <c r="K19" s="8">
        <v>0.34243726065742669</v>
      </c>
    </row>
    <row r="20" spans="1:1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</row>
    <row r="28" spans="1:11" x14ac:dyDescent="0.25">
      <c r="A28" s="1"/>
    </row>
    <row r="32" spans="1:11" x14ac:dyDescent="0.25">
      <c r="A32" s="1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6692C-B191-458B-9CF0-5244ABA3E9D2}">
  <sheetPr>
    <tabColor rgb="FF00B050"/>
  </sheetPr>
  <dimension ref="A1:N36"/>
  <sheetViews>
    <sheetView workbookViewId="0">
      <selection activeCell="A36" sqref="A36:XFD60"/>
    </sheetView>
  </sheetViews>
  <sheetFormatPr defaultRowHeight="15" x14ac:dyDescent="0.25"/>
  <cols>
    <col min="1" max="1" width="19.85546875" customWidth="1"/>
    <col min="2" max="10" width="11.5703125" bestFit="1" customWidth="1"/>
    <col min="11" max="11" width="10.5703125" customWidth="1"/>
    <col min="12" max="12" width="11.42578125" customWidth="1"/>
    <col min="13" max="13" width="18.42578125" customWidth="1"/>
    <col min="14" max="14" width="10" customWidth="1"/>
    <col min="16" max="16" width="14.7109375" customWidth="1"/>
  </cols>
  <sheetData>
    <row r="1" spans="1:14" x14ac:dyDescent="0.25">
      <c r="A1" s="1" t="s">
        <v>133</v>
      </c>
    </row>
    <row r="3" spans="1:14" x14ac:dyDescent="0.25">
      <c r="A3" s="1" t="s">
        <v>78</v>
      </c>
      <c r="B3" s="157" t="s">
        <v>0</v>
      </c>
      <c r="C3" s="157" t="s">
        <v>1</v>
      </c>
      <c r="D3" s="157" t="s">
        <v>102</v>
      </c>
      <c r="E3" s="157" t="s">
        <v>103</v>
      </c>
      <c r="F3" s="157" t="s">
        <v>104</v>
      </c>
      <c r="G3" s="157" t="s">
        <v>27</v>
      </c>
      <c r="H3" s="157" t="s">
        <v>108</v>
      </c>
      <c r="I3" s="157" t="s">
        <v>109</v>
      </c>
      <c r="J3" s="157" t="s">
        <v>115</v>
      </c>
      <c r="K3" s="157" t="s">
        <v>116</v>
      </c>
      <c r="L3" s="9" t="s">
        <v>121</v>
      </c>
      <c r="M3" t="s">
        <v>132</v>
      </c>
      <c r="N3" t="s">
        <v>69</v>
      </c>
    </row>
    <row r="4" spans="1:14" x14ac:dyDescent="0.25">
      <c r="A4" t="s">
        <v>2</v>
      </c>
      <c r="B4" s="9">
        <v>94306</v>
      </c>
      <c r="C4" s="9">
        <v>97781</v>
      </c>
      <c r="D4" s="9">
        <v>100899</v>
      </c>
      <c r="E4" s="9">
        <v>106538</v>
      </c>
      <c r="F4" s="9">
        <v>112299</v>
      </c>
      <c r="G4" s="9">
        <v>116474</v>
      </c>
      <c r="H4" s="9">
        <v>120735</v>
      </c>
      <c r="I4" s="9">
        <v>129205</v>
      </c>
      <c r="J4" s="9">
        <v>133002</v>
      </c>
      <c r="K4" s="9">
        <v>135161</v>
      </c>
      <c r="L4" s="9">
        <v>40855</v>
      </c>
      <c r="M4" s="8">
        <v>0.43321739868088988</v>
      </c>
      <c r="N4" s="8">
        <v>0.50402802965814175</v>
      </c>
    </row>
    <row r="5" spans="1:14" x14ac:dyDescent="0.25">
      <c r="A5" t="s">
        <v>23</v>
      </c>
      <c r="B5" s="9">
        <v>95106</v>
      </c>
      <c r="C5" s="9">
        <v>98870</v>
      </c>
      <c r="D5" s="9">
        <v>104953</v>
      </c>
      <c r="E5" s="9">
        <v>111172</v>
      </c>
      <c r="F5" s="9">
        <v>114544</v>
      </c>
      <c r="G5" s="9">
        <v>117389</v>
      </c>
      <c r="H5" s="9">
        <v>124283</v>
      </c>
      <c r="I5" s="9">
        <v>129155</v>
      </c>
      <c r="J5" s="9">
        <v>132502</v>
      </c>
      <c r="K5" s="9">
        <v>135308</v>
      </c>
      <c r="L5" s="9">
        <v>40202</v>
      </c>
      <c r="M5" s="8">
        <v>0.42270729501819021</v>
      </c>
      <c r="N5" s="8">
        <v>0.49597197034185819</v>
      </c>
    </row>
    <row r="6" spans="1:14" x14ac:dyDescent="0.25">
      <c r="A6" s="1" t="s">
        <v>68</v>
      </c>
      <c r="B6" s="24">
        <v>189412</v>
      </c>
      <c r="C6" s="24">
        <v>196651</v>
      </c>
      <c r="D6" s="24">
        <v>205852</v>
      </c>
      <c r="E6" s="24">
        <v>217710</v>
      </c>
      <c r="F6" s="24">
        <v>226843</v>
      </c>
      <c r="G6" s="24">
        <v>233863</v>
      </c>
      <c r="H6" s="24">
        <v>245018</v>
      </c>
      <c r="I6" s="24">
        <v>258360</v>
      </c>
      <c r="J6" s="24">
        <v>265504</v>
      </c>
      <c r="K6" s="24">
        <v>270469</v>
      </c>
      <c r="L6" s="9">
        <v>81057</v>
      </c>
      <c r="M6" s="8">
        <v>0.42794015162714083</v>
      </c>
      <c r="N6" s="23"/>
    </row>
    <row r="7" spans="1:14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25">
      <c r="A8" t="s">
        <v>2</v>
      </c>
      <c r="B8" s="9">
        <v>94424</v>
      </c>
      <c r="C8" s="9">
        <v>104283</v>
      </c>
      <c r="D8" s="9">
        <v>114499</v>
      </c>
      <c r="E8" s="9">
        <v>123594</v>
      </c>
      <c r="F8" s="9">
        <v>133714</v>
      </c>
      <c r="G8" s="9">
        <v>140009</v>
      </c>
      <c r="H8" s="9">
        <v>152312</v>
      </c>
      <c r="I8" s="9">
        <v>165517</v>
      </c>
      <c r="J8" s="9">
        <v>163820</v>
      </c>
      <c r="K8" s="9">
        <v>163898</v>
      </c>
      <c r="L8" s="9">
        <v>69474</v>
      </c>
      <c r="M8" s="8">
        <v>0.73576633059391683</v>
      </c>
      <c r="N8" s="8">
        <v>0.72679150538759285</v>
      </c>
    </row>
    <row r="9" spans="1:14" x14ac:dyDescent="0.25">
      <c r="A9" t="s">
        <v>23</v>
      </c>
      <c r="B9" s="9">
        <v>44348</v>
      </c>
      <c r="C9" s="9">
        <v>46989</v>
      </c>
      <c r="D9" s="9">
        <v>49691</v>
      </c>
      <c r="E9" s="9">
        <v>51478</v>
      </c>
      <c r="F9" s="9">
        <v>56085</v>
      </c>
      <c r="G9" s="9">
        <v>57111</v>
      </c>
      <c r="H9" s="9">
        <v>61543</v>
      </c>
      <c r="I9" s="9">
        <v>67156</v>
      </c>
      <c r="J9" s="9">
        <v>68707</v>
      </c>
      <c r="K9" s="9">
        <v>70464</v>
      </c>
      <c r="L9" s="9">
        <v>26116</v>
      </c>
      <c r="M9" s="8">
        <v>0.58888788671416969</v>
      </c>
      <c r="N9" s="8">
        <v>0.27320849461240715</v>
      </c>
    </row>
    <row r="10" spans="1:14" x14ac:dyDescent="0.25">
      <c r="A10" s="1" t="s">
        <v>67</v>
      </c>
      <c r="B10" s="9">
        <v>138772</v>
      </c>
      <c r="C10" s="9">
        <v>151272</v>
      </c>
      <c r="D10" s="9">
        <v>164190</v>
      </c>
      <c r="E10" s="9">
        <v>175072</v>
      </c>
      <c r="F10" s="9">
        <v>189799</v>
      </c>
      <c r="G10" s="9">
        <v>197120</v>
      </c>
      <c r="H10" s="9">
        <v>213855</v>
      </c>
      <c r="I10" s="9">
        <v>232673</v>
      </c>
      <c r="J10" s="9">
        <v>232527</v>
      </c>
      <c r="K10" s="9">
        <v>234362</v>
      </c>
      <c r="L10" s="9">
        <v>95590</v>
      </c>
      <c r="M10" s="8">
        <v>0.68882771740696969</v>
      </c>
      <c r="N10" s="8"/>
    </row>
    <row r="11" spans="1:14" x14ac:dyDescent="0.25">
      <c r="A11" s="11" t="s">
        <v>29</v>
      </c>
      <c r="B11" s="46">
        <v>328184</v>
      </c>
      <c r="C11" s="46">
        <v>347923</v>
      </c>
      <c r="D11" s="46">
        <v>370042</v>
      </c>
      <c r="E11" s="46">
        <v>392782</v>
      </c>
      <c r="F11" s="46">
        <v>416642</v>
      </c>
      <c r="G11" s="46">
        <v>430983</v>
      </c>
      <c r="H11" s="46">
        <v>458873</v>
      </c>
      <c r="I11" s="46">
        <v>491033</v>
      </c>
      <c r="J11" s="46">
        <v>498031</v>
      </c>
      <c r="K11" s="46">
        <v>504831</v>
      </c>
      <c r="L11" s="9">
        <v>176647</v>
      </c>
      <c r="M11" s="8">
        <v>0.5382559783536065</v>
      </c>
      <c r="N11" s="8"/>
    </row>
    <row r="12" spans="1:14" x14ac:dyDescent="0.25">
      <c r="A12" s="30"/>
      <c r="B12" s="115"/>
      <c r="C12" s="30"/>
      <c r="D12" s="30"/>
      <c r="E12" s="30"/>
      <c r="F12" s="30"/>
      <c r="G12" s="30"/>
      <c r="H12" s="30"/>
      <c r="I12" s="30"/>
      <c r="J12" s="30"/>
      <c r="K12" s="146">
        <v>95590</v>
      </c>
      <c r="L12" s="170">
        <v>0.72679150538759285</v>
      </c>
    </row>
    <row r="13" spans="1:14" x14ac:dyDescent="0.25">
      <c r="A13" s="1" t="s">
        <v>4</v>
      </c>
    </row>
    <row r="14" spans="1:14" x14ac:dyDescent="0.25">
      <c r="A14" s="144" t="s">
        <v>2</v>
      </c>
      <c r="B14" s="8">
        <v>0.49788820138111628</v>
      </c>
      <c r="C14" s="8">
        <v>0.49723113536163049</v>
      </c>
      <c r="D14" s="8">
        <v>0.49015311971707831</v>
      </c>
      <c r="E14" s="8">
        <v>0.48935740204859673</v>
      </c>
      <c r="F14" s="8">
        <v>0.49505164364780929</v>
      </c>
      <c r="G14" s="8">
        <v>0.49804372645523232</v>
      </c>
      <c r="H14" s="8">
        <v>0.49275971561273052</v>
      </c>
      <c r="I14" s="8">
        <v>0.50009676420498528</v>
      </c>
      <c r="J14" s="8">
        <v>0.50094160539954202</v>
      </c>
      <c r="K14" s="8">
        <v>0.49972824981790887</v>
      </c>
    </row>
    <row r="15" spans="1:14" x14ac:dyDescent="0.25">
      <c r="A15" s="144" t="s">
        <v>23</v>
      </c>
      <c r="B15" s="8">
        <v>0.50211179861888366</v>
      </c>
      <c r="C15" s="8">
        <v>0.50276886463836945</v>
      </c>
      <c r="D15" s="8">
        <v>0.50984688028292169</v>
      </c>
      <c r="E15" s="8">
        <v>0.51064259795140321</v>
      </c>
      <c r="F15" s="8">
        <v>0.50494835635219071</v>
      </c>
      <c r="G15" s="8">
        <v>0.50195627354476768</v>
      </c>
      <c r="H15" s="8">
        <v>0.50724028438726954</v>
      </c>
      <c r="I15" s="8">
        <v>0.49990323579501472</v>
      </c>
      <c r="J15" s="8">
        <v>0.49905839460045798</v>
      </c>
      <c r="K15" s="8">
        <v>0.50027175018209113</v>
      </c>
      <c r="M15" s="17"/>
    </row>
    <row r="16" spans="1:14" x14ac:dyDescent="0.25">
      <c r="A16" s="145" t="s">
        <v>7</v>
      </c>
      <c r="B16" s="19">
        <v>1</v>
      </c>
      <c r="C16" s="19">
        <v>1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</row>
    <row r="17" spans="1:13" x14ac:dyDescent="0.25">
      <c r="A17" s="144" t="s">
        <v>2</v>
      </c>
      <c r="B17" s="8">
        <v>0.68042544605540023</v>
      </c>
      <c r="C17" s="8">
        <v>0.6893741075678248</v>
      </c>
      <c r="D17" s="8">
        <v>0.69735672087216027</v>
      </c>
      <c r="E17" s="8">
        <v>0.70596097605556574</v>
      </c>
      <c r="F17" s="8">
        <v>0.70450318494828745</v>
      </c>
      <c r="G17" s="8">
        <v>0.7102729301948052</v>
      </c>
      <c r="H17" s="8">
        <v>0.71222089733698069</v>
      </c>
      <c r="I17" s="8">
        <v>0.71137175349095083</v>
      </c>
      <c r="J17" s="8">
        <v>0.70452033527289304</v>
      </c>
      <c r="K17" s="8">
        <v>0.69933692322134133</v>
      </c>
    </row>
    <row r="18" spans="1:13" x14ac:dyDescent="0.25">
      <c r="A18" s="144" t="s">
        <v>23</v>
      </c>
      <c r="B18" s="8">
        <v>0.31957455394459977</v>
      </c>
      <c r="C18" s="8">
        <v>0.31062589243217514</v>
      </c>
      <c r="D18" s="8">
        <v>0.30264327912783967</v>
      </c>
      <c r="E18" s="8">
        <v>0.29403902394443426</v>
      </c>
      <c r="F18" s="8">
        <v>0.2954968150517126</v>
      </c>
      <c r="G18" s="8">
        <v>0.2897270698051948</v>
      </c>
      <c r="H18" s="8">
        <v>0.28777910266301931</v>
      </c>
      <c r="I18" s="8">
        <v>0.28862824650904917</v>
      </c>
      <c r="J18" s="8">
        <v>0.29547966472710696</v>
      </c>
      <c r="K18" s="8">
        <v>0.30066307677865867</v>
      </c>
      <c r="M18" s="17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36" spans="11:11" x14ac:dyDescent="0.25">
      <c r="K36" t="e">
        <f>#REF!+#REF!</f>
        <v>#REF!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686e8f58-e034-4b58-b143-26fac44640d8">Live</eDocs_FileStatus>
    <TaxCatchAll xmlns="686e8f58-e034-4b58-b143-26fac44640d8">
      <Value>9</Value>
      <Value>8</Value>
      <Value>17</Value>
      <Value>16</Value>
      <Value>1</Value>
    </TaxCatchAll>
    <h1f8bb4843d6459a8b809123185593c7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128</TermName>
          <TermId xmlns="http://schemas.microsoft.com/office/infopath/2007/PartnerControls">fe2c4814-751d-4f31-9678-f45c4f3a22b8</TermId>
        </TermInfo>
      </Terms>
    </h1f8bb4843d6459a8b809123185593c7>
    <m02c691f3efa402dab5cbaa8c240a9e7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 Survey</TermName>
          <TermId xmlns="http://schemas.microsoft.com/office/infopath/2007/PartnerControls">da8f1ca5-8bd7-40a8-8b88-7db7a5b63b28</TermId>
        </TermInfo>
        <TermInfo xmlns="http://schemas.microsoft.com/office/infopath/2007/PartnerControls">
          <TermName xmlns="http://schemas.microsoft.com/office/infopath/2007/PartnerControls">#Surveys</TermName>
          <TermId xmlns="http://schemas.microsoft.com/office/infopath/2007/PartnerControls">85551604-f6fb-4b09-876c-35bc864d2fe8</TermId>
        </TermInfo>
      </Terms>
    </m02c691f3efa402dab5cbaa8c240a9e7>
    <fbaa881fc4ae443f9fdafbdd527793df xmlns="686e8f58-e034-4b58-b143-26fac44640d8">
      <Terms xmlns="http://schemas.microsoft.com/office/infopath/2007/PartnerControls"/>
    </fbaa881fc4ae443f9fdafbdd527793df>
    <eDocs_eFileName xmlns="686e8f58-e034-4b58-b143-26fac44640d8">ENT128-002-2024</eDocs_eFileName>
    <mbbd3fafa5ab4e5eb8a6a5e099cef439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f1e94fce-3173-4c57-aa7f-4eddb122cc2e</TermId>
        </TermInfo>
      </Terms>
    </mbbd3fafa5ab4e5eb8a6a5e099cef439>
    <nb1b8a72855341e18dd75ce464e281f2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0cb3070d-93cd-4a53-81bb-689a35af0921</TermId>
        </TermInfo>
      </Terms>
    </nb1b8a72855341e18dd75ce464e281f2>
    <_vti_ItemDeclaredRecord xmlns="686e8f58-e034-4b58-b143-26fac44640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45D1BFE0FE0FE440AF478FCD73191BF7" ma:contentTypeVersion="163" ma:contentTypeDescription="" ma:contentTypeScope="" ma:versionID="668bcbc1492bd1625d79febac288630a">
  <xsd:schema xmlns:xsd="http://www.w3.org/2001/XMLSchema" xmlns:xs="http://www.w3.org/2001/XMLSchema" xmlns:p="http://schemas.microsoft.com/office/2006/metadata/properties" xmlns:ns2="686e8f58-e034-4b58-b143-26fac44640d8" targetNamespace="http://schemas.microsoft.com/office/2006/metadata/properties" ma:root="true" ma:fieldsID="46dc7d4a1ad989242d26e037dd148235" ns2:_="">
    <xsd:import namespace="686e8f58-e034-4b58-b143-26fac44640d8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e8f58-e034-4b58-b143-26fac44640d8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5ea8f713-4471-405f-9dc8-307d29ecf576}" ma:internalName="TaxCatchAll" ma:showField="CatchAllData" ma:web="686e8f58-e034-4b58-b143-26fac4464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ea8f713-4471-405f-9dc8-307d29ecf576}" ma:internalName="TaxCatchAllLabel" ma:readOnly="true" ma:showField="CatchAllDataLabel" ma:web="686e8f58-e034-4b58-b143-26fac4464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128|fe2c4814-751d-4f31-9678-f45c4f3a22b8" ma:fieldId="{11f8bb48-43d6-459a-8b80-9123185593c7}" ma:sspId="1bcc5052-de58-4902-b0fd-817c34a25b3d" ma:termSetId="8a03c542-8ee2-42ae-859c-5871d357c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1bcc5052-de58-4902-b0fd-817c34a25b3d" ma:termSetId="19906231-5322-4bde-9eca-e2bf4b2863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1bcc5052-de58-4902-b0fd-817c34a25b3d" ma:termSetId="3dd97c27-f4a3-428e-88ed-ab421e3bf3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fieldId="{6bbd3faf-a5ab-4e5e-b8a6-a5e099cef439}" ma:sspId="1bcc5052-de58-4902-b0fd-817c34a25b3d" ma:termSetId="adff5dbb-d868-43e3-a559-099a223f74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1bcc5052-de58-4902-b0fd-817c34a25b3d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A4E65-5CC0-4BA3-8616-AB2B9581111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86e8f58-e034-4b58-b143-26fac44640d8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B777F1-4ED8-4BF3-BB5A-C3F9D24B4A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B6C2C-480C-43F7-AE93-BE12341D2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6e8f58-e034-4b58-b143-26fac44640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Figure A</vt:lpstr>
      <vt:lpstr>Figure B</vt:lpstr>
      <vt:lpstr>Figure C</vt:lpstr>
      <vt:lpstr>Figure D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</vt:lpstr>
      <vt:lpstr>3.2 </vt:lpstr>
      <vt:lpstr>3.3</vt:lpstr>
      <vt:lpstr>3.4 </vt:lpstr>
      <vt:lpstr>3.5 </vt:lpstr>
      <vt:lpstr>3.6</vt:lpstr>
      <vt:lpstr>3.7</vt:lpstr>
      <vt:lpstr>3.8 </vt:lpstr>
      <vt:lpstr>A1 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and Charts AES 2024</dc:title>
  <dc:creator>Maurice Dagg</dc:creator>
  <cp:lastModifiedBy>Miranda Naughton</cp:lastModifiedBy>
  <cp:lastPrinted>2020-03-04T15:28:15Z</cp:lastPrinted>
  <dcterms:created xsi:type="dcterms:W3CDTF">2019-02-27T12:21:20Z</dcterms:created>
  <dcterms:modified xsi:type="dcterms:W3CDTF">2025-02-17T17:34:20Z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0x0101000BC94875665D404BB1351B53C41FD2C00045D1BFE0FE0FE440AF478FCD73191BF7</vt:lpwstr>
  </property>
  <property fmtid="{D5CDD505-2E9C-101B-9397-08002B2CF9AE}" pid="3" name="eDocs_FileTopics">
    <vt:lpwstr>17;#Employment Survey|da8f1ca5-8bd7-40a8-8b88-7db7a5b63b28;#9;##Surveys|85551604-f6fb-4b09-876c-35bc864d2fe8</vt:lpwstr>
  </property>
  <property fmtid="{D5CDD505-2E9C-101B-9397-08002B2CF9AE}" pid="4" name="eDocs_Year">
    <vt:lpwstr>16;#2024|0cb3070d-93cd-4a53-81bb-689a35af0921</vt:lpwstr>
  </property>
  <property fmtid="{D5CDD505-2E9C-101B-9397-08002B2CF9AE}" pid="5" name="eDocs_SeriesSubSeries">
    <vt:lpwstr>6;#128|fe2c4814-751d-4f31-9678-f45c4f3a22b8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/>
  </property>
  <property fmtid="{D5CDD505-2E9C-101B-9397-08002B2CF9AE}" pid="8" name="eDocs_DocumentTopics">
    <vt:lpwstr/>
  </property>
  <property fmtid="{D5CDD505-2E9C-101B-9397-08002B2CF9AE}" pid="9" name="_dlc_LastRun">
    <vt:lpwstr>07/31/2021 23:09:16</vt:lpwstr>
  </property>
  <property fmtid="{D5CDD505-2E9C-101B-9397-08002B2CF9AE}" pid="10" name="_dlc_ItemStageId">
    <vt:lpwstr>1</vt:lpwstr>
  </property>
  <property fmtid="{D5CDD505-2E9C-101B-9397-08002B2CF9AE}" pid="11" name="_docset_NoMedatataSyncRequired">
    <vt:lpwstr>False</vt:lpwstr>
  </property>
  <property fmtid="{D5CDD505-2E9C-101B-9397-08002B2CF9AE}" pid="12" name="eDocs_SecurityClassification">
    <vt:lpwstr>8;#Confidential|f1e94fce-3173-4c57-aa7f-4eddb122cc2e</vt:lpwstr>
  </property>
  <property fmtid="{D5CDD505-2E9C-101B-9397-08002B2CF9AE}" pid="13" name="eDocs_Series">
    <vt:lpwstr>1;#128|fe2c4814-751d-4f31-9678-f45c4f3a22b8</vt:lpwstr>
  </property>
  <property fmtid="{D5CDD505-2E9C-101B-9397-08002B2CF9AE}" pid="14" name="ge25f6a3ef6f42d4865685f2a74bf8c7">
    <vt:lpwstr/>
  </property>
  <property fmtid="{D5CDD505-2E9C-101B-9397-08002B2CF9AE}" pid="15" name="eDocs_RetentionPeriodTerm">
    <vt:lpwstr/>
  </property>
</Properties>
</file>