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ete\shared\SPD Survey\AES\AES 2019\Results\Files for Upload with Publication\"/>
    </mc:Choice>
  </mc:AlternateContent>
  <xr:revisionPtr revIDLastSave="0" documentId="13_ncr:1_{D0D9908C-9454-4DDC-9EAE-622EF63A43E1}" xr6:coauthVersionLast="41" xr6:coauthVersionMax="41" xr10:uidLastSave="{00000000-0000-0000-0000-000000000000}"/>
  <bookViews>
    <workbookView xWindow="75" yWindow="0" windowWidth="13740" windowHeight="15285" tabRatio="768" firstSheet="18" activeTab="23" xr2:uid="{00000000-000D-0000-FFFF-FFFF00000000}"/>
  </bookViews>
  <sheets>
    <sheet name="Figure A" sheetId="80" r:id="rId1"/>
    <sheet name="Figure B" sheetId="81" r:id="rId2"/>
    <sheet name="Figure C" sheetId="120" r:id="rId3"/>
    <sheet name="Figure D" sheetId="121" r:id="rId4"/>
    <sheet name="1.1" sheetId="134" r:id="rId5"/>
    <sheet name="1.2" sheetId="135" r:id="rId6"/>
    <sheet name="1.3" sheetId="136" r:id="rId7"/>
    <sheet name="1.4" sheetId="137" r:id="rId8"/>
    <sheet name="1.5" sheetId="138" r:id="rId9"/>
    <sheet name="1.6" sheetId="139" r:id="rId10"/>
    <sheet name="1.7" sheetId="140" r:id="rId11"/>
    <sheet name="1.8" sheetId="141" r:id="rId12"/>
    <sheet name="1.9" sheetId="142" r:id="rId13"/>
    <sheet name="2.1" sheetId="143" r:id="rId14"/>
    <sheet name="2.2" sheetId="144" r:id="rId15"/>
    <sheet name="2.3" sheetId="145" r:id="rId16"/>
    <sheet name="3.1" sheetId="146" r:id="rId17"/>
    <sheet name="3.2 " sheetId="147" r:id="rId18"/>
    <sheet name="3.3" sheetId="148" r:id="rId19"/>
    <sheet name="3.4 " sheetId="149" r:id="rId20"/>
    <sheet name="3.5 " sheetId="29" r:id="rId21"/>
    <sheet name="3.6" sheetId="30" r:id="rId22"/>
    <sheet name="3.7" sheetId="84" r:id="rId23"/>
    <sheet name="3.8 " sheetId="32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37" l="1"/>
  <c r="D11" i="137"/>
  <c r="E11" i="137"/>
  <c r="F11" i="137"/>
  <c r="G11" i="137"/>
  <c r="H11" i="137"/>
  <c r="I11" i="137"/>
  <c r="J11" i="137"/>
  <c r="K11" i="137"/>
  <c r="C6" i="137"/>
  <c r="D6" i="137"/>
  <c r="E6" i="137"/>
  <c r="F6" i="137"/>
  <c r="G6" i="137"/>
  <c r="H6" i="137"/>
  <c r="I6" i="137"/>
  <c r="J6" i="137"/>
  <c r="K6" i="137"/>
  <c r="C5" i="148" l="1"/>
  <c r="D5" i="148"/>
  <c r="E5" i="148"/>
  <c r="F5" i="148"/>
  <c r="G5" i="148"/>
  <c r="H5" i="148"/>
  <c r="I5" i="148"/>
  <c r="J5" i="148"/>
  <c r="K5" i="148"/>
  <c r="B5" i="147"/>
  <c r="B5" i="148"/>
  <c r="B4" i="148" l="1"/>
  <c r="B7" i="147"/>
  <c r="B8" i="147"/>
  <c r="B4" i="147" l="1"/>
  <c r="C7" i="148"/>
  <c r="D7" i="148"/>
  <c r="E7" i="148"/>
  <c r="F7" i="148"/>
  <c r="G7" i="148"/>
  <c r="H7" i="148"/>
  <c r="I7" i="148"/>
  <c r="J7" i="148"/>
  <c r="K7" i="148"/>
  <c r="C8" i="148"/>
  <c r="D8" i="148"/>
  <c r="E8" i="148"/>
  <c r="F8" i="148"/>
  <c r="G8" i="148"/>
  <c r="H8" i="148"/>
  <c r="I8" i="148"/>
  <c r="J8" i="148"/>
  <c r="K8" i="148"/>
  <c r="B8" i="148"/>
  <c r="B7" i="148"/>
  <c r="C4" i="148"/>
  <c r="D4" i="148"/>
  <c r="E4" i="148"/>
  <c r="F4" i="148"/>
  <c r="G4" i="148"/>
  <c r="H4" i="148"/>
  <c r="I4" i="148"/>
  <c r="J4" i="148"/>
  <c r="K4" i="148"/>
  <c r="K26" i="121" l="1"/>
  <c r="K28" i="121" s="1"/>
  <c r="J26" i="121"/>
  <c r="J28" i="121" s="1"/>
  <c r="I26" i="121"/>
  <c r="I28" i="121" s="1"/>
  <c r="H26" i="121"/>
  <c r="H28" i="121" s="1"/>
  <c r="G26" i="121"/>
  <c r="G28" i="121" s="1"/>
  <c r="F26" i="121"/>
  <c r="F28" i="121" s="1"/>
  <c r="E26" i="121"/>
  <c r="E28" i="121" s="1"/>
  <c r="D26" i="121"/>
  <c r="D28" i="121" s="1"/>
  <c r="C26" i="121"/>
  <c r="C28" i="121" s="1"/>
  <c r="B26" i="121"/>
  <c r="B28" i="121" s="1"/>
  <c r="K4" i="147" l="1"/>
  <c r="K6" i="147" s="1"/>
  <c r="K10" i="147" s="1"/>
  <c r="K5" i="147"/>
  <c r="K7" i="147"/>
  <c r="K9" i="147" s="1"/>
  <c r="K8" i="147"/>
  <c r="C4" i="147"/>
  <c r="C6" i="147" s="1"/>
  <c r="C10" i="147" s="1"/>
  <c r="D4" i="147"/>
  <c r="D6" i="147" s="1"/>
  <c r="D10" i="147" s="1"/>
  <c r="E4" i="147"/>
  <c r="F4" i="147"/>
  <c r="F6" i="147" s="1"/>
  <c r="F10" i="147" s="1"/>
  <c r="G4" i="147"/>
  <c r="H4" i="147"/>
  <c r="H6" i="147" s="1"/>
  <c r="H10" i="147" s="1"/>
  <c r="I4" i="147"/>
  <c r="J4" i="147"/>
  <c r="C7" i="147"/>
  <c r="D7" i="147"/>
  <c r="E7" i="147"/>
  <c r="F7" i="147"/>
  <c r="G7" i="147"/>
  <c r="H7" i="147"/>
  <c r="I7" i="147"/>
  <c r="J7" i="147"/>
  <c r="J9" i="147" s="1"/>
  <c r="J10" i="147" s="1"/>
  <c r="C8" i="147"/>
  <c r="D8" i="147"/>
  <c r="E8" i="147"/>
  <c r="F8" i="147"/>
  <c r="G8" i="147"/>
  <c r="H8" i="147"/>
  <c r="I8" i="147"/>
  <c r="J8" i="147"/>
  <c r="C9" i="147"/>
  <c r="D9" i="147"/>
  <c r="E9" i="147"/>
  <c r="F9" i="147"/>
  <c r="G9" i="147"/>
  <c r="H9" i="147"/>
  <c r="I9" i="147"/>
  <c r="G6" i="147"/>
  <c r="G10" i="147" s="1"/>
  <c r="C5" i="147"/>
  <c r="D5" i="147"/>
  <c r="E5" i="147"/>
  <c r="F5" i="147"/>
  <c r="G5" i="147"/>
  <c r="H5" i="147"/>
  <c r="I5" i="147"/>
  <c r="J5" i="147"/>
  <c r="E6" i="147"/>
  <c r="E10" i="147" s="1"/>
  <c r="I6" i="147"/>
  <c r="I10" i="147" s="1"/>
  <c r="J6" i="147"/>
  <c r="B6" i="147"/>
  <c r="C6" i="139" l="1"/>
  <c r="D6" i="139"/>
  <c r="E6" i="139"/>
  <c r="F6" i="139"/>
  <c r="G6" i="139"/>
  <c r="H6" i="139"/>
  <c r="I6" i="139"/>
  <c r="J6" i="139"/>
  <c r="K6" i="139"/>
  <c r="B6" i="139"/>
  <c r="C10" i="138"/>
  <c r="D10" i="138"/>
  <c r="E10" i="138"/>
  <c r="F10" i="138"/>
  <c r="G10" i="138"/>
  <c r="H10" i="138"/>
  <c r="I10" i="138"/>
  <c r="J10" i="138"/>
  <c r="K10" i="138"/>
  <c r="B10" i="138"/>
  <c r="C6" i="134" l="1"/>
  <c r="D6" i="134"/>
  <c r="E6" i="134"/>
  <c r="F6" i="134"/>
  <c r="G6" i="134"/>
  <c r="H6" i="134"/>
  <c r="I6" i="134"/>
  <c r="J6" i="134"/>
  <c r="K6" i="134"/>
  <c r="B6" i="134"/>
  <c r="C6" i="80"/>
  <c r="D6" i="80"/>
  <c r="E6" i="80"/>
  <c r="F6" i="80"/>
  <c r="G6" i="80"/>
  <c r="H6" i="80"/>
  <c r="I6" i="80"/>
  <c r="J6" i="80"/>
  <c r="K6" i="80"/>
  <c r="B6" i="80"/>
  <c r="K17" i="145" l="1"/>
  <c r="J17" i="145"/>
  <c r="I17" i="145"/>
  <c r="H17" i="145"/>
  <c r="G17" i="145"/>
  <c r="F17" i="145"/>
  <c r="E17" i="145"/>
  <c r="D17" i="145"/>
  <c r="C17" i="145"/>
  <c r="B17" i="145"/>
  <c r="K16" i="145"/>
  <c r="J16" i="145"/>
  <c r="I16" i="145"/>
  <c r="H16" i="145"/>
  <c r="G16" i="145"/>
  <c r="F16" i="145"/>
  <c r="E16" i="145"/>
  <c r="D16" i="145"/>
  <c r="C16" i="145"/>
  <c r="B16" i="145"/>
  <c r="K15" i="145"/>
  <c r="J15" i="145"/>
  <c r="I15" i="145"/>
  <c r="H15" i="145"/>
  <c r="G15" i="145"/>
  <c r="F15" i="145"/>
  <c r="E15" i="145"/>
  <c r="D15" i="145"/>
  <c r="C15" i="145"/>
  <c r="B15" i="145"/>
  <c r="K17" i="144"/>
  <c r="J17" i="144"/>
  <c r="I17" i="144"/>
  <c r="H17" i="144"/>
  <c r="G17" i="144"/>
  <c r="F17" i="144"/>
  <c r="E17" i="144"/>
  <c r="D17" i="144"/>
  <c r="C17" i="144"/>
  <c r="B17" i="144"/>
  <c r="K16" i="144"/>
  <c r="J16" i="144"/>
  <c r="I16" i="144"/>
  <c r="H16" i="144"/>
  <c r="G16" i="144"/>
  <c r="F16" i="144"/>
  <c r="E16" i="144"/>
  <c r="D16" i="144"/>
  <c r="C16" i="144"/>
  <c r="B16" i="144"/>
  <c r="K15" i="144"/>
  <c r="J15" i="144"/>
  <c r="I15" i="144"/>
  <c r="H15" i="144"/>
  <c r="G15" i="144"/>
  <c r="F15" i="144"/>
  <c r="E15" i="144"/>
  <c r="D15" i="144"/>
  <c r="C15" i="144"/>
  <c r="B15" i="144"/>
  <c r="K9" i="139"/>
  <c r="K8" i="139"/>
  <c r="I8" i="139"/>
  <c r="J9" i="139"/>
  <c r="I9" i="139"/>
  <c r="H9" i="139"/>
  <c r="G8" i="139"/>
  <c r="F9" i="139"/>
  <c r="E9" i="139"/>
  <c r="D9" i="139"/>
  <c r="C8" i="139"/>
  <c r="B9" i="139"/>
  <c r="K18" i="138"/>
  <c r="J18" i="138"/>
  <c r="I17" i="138"/>
  <c r="H18" i="138"/>
  <c r="G18" i="138"/>
  <c r="F18" i="138"/>
  <c r="E17" i="138"/>
  <c r="D18" i="138"/>
  <c r="C18" i="138"/>
  <c r="B18" i="138"/>
  <c r="K6" i="138"/>
  <c r="J6" i="138"/>
  <c r="I6" i="138"/>
  <c r="H6" i="138"/>
  <c r="G6" i="138"/>
  <c r="F6" i="138"/>
  <c r="E6" i="138"/>
  <c r="D6" i="138"/>
  <c r="C6" i="138"/>
  <c r="B6" i="138"/>
  <c r="K15" i="137"/>
  <c r="J15" i="137"/>
  <c r="I15" i="137"/>
  <c r="H15" i="137"/>
  <c r="G15" i="137"/>
  <c r="F15" i="137"/>
  <c r="E15" i="137"/>
  <c r="D15" i="137"/>
  <c r="C15" i="137"/>
  <c r="K14" i="137"/>
  <c r="J14" i="137"/>
  <c r="I14" i="137"/>
  <c r="H14" i="137"/>
  <c r="G14" i="137"/>
  <c r="F14" i="137"/>
  <c r="E14" i="137"/>
  <c r="D14" i="137"/>
  <c r="C14" i="137"/>
  <c r="K19" i="137"/>
  <c r="J19" i="137"/>
  <c r="I19" i="137"/>
  <c r="H19" i="137"/>
  <c r="G19" i="137"/>
  <c r="F19" i="137"/>
  <c r="E19" i="137"/>
  <c r="D19" i="137"/>
  <c r="C19" i="137"/>
  <c r="B11" i="137"/>
  <c r="B19" i="137" s="1"/>
  <c r="B6" i="137"/>
  <c r="B15" i="137" s="1"/>
  <c r="K6" i="136"/>
  <c r="K9" i="136" s="1"/>
  <c r="J6" i="136"/>
  <c r="J9" i="136" s="1"/>
  <c r="I6" i="136"/>
  <c r="I9" i="136" s="1"/>
  <c r="H6" i="136"/>
  <c r="H9" i="136" s="1"/>
  <c r="G6" i="136"/>
  <c r="G9" i="136" s="1"/>
  <c r="F6" i="136"/>
  <c r="F9" i="136" s="1"/>
  <c r="E6" i="136"/>
  <c r="E9" i="136" s="1"/>
  <c r="D6" i="136"/>
  <c r="D9" i="136" s="1"/>
  <c r="C6" i="136"/>
  <c r="C9" i="136" s="1"/>
  <c r="B6" i="136"/>
  <c r="B9" i="136" s="1"/>
  <c r="K6" i="135"/>
  <c r="K8" i="135" s="1"/>
  <c r="J6" i="135"/>
  <c r="J9" i="135" s="1"/>
  <c r="I6" i="135"/>
  <c r="I8" i="135" s="1"/>
  <c r="H6" i="135"/>
  <c r="H9" i="135" s="1"/>
  <c r="G6" i="135"/>
  <c r="G9" i="135" s="1"/>
  <c r="F6" i="135"/>
  <c r="F9" i="135" s="1"/>
  <c r="E6" i="135"/>
  <c r="E8" i="135" s="1"/>
  <c r="D6" i="135"/>
  <c r="D9" i="135" s="1"/>
  <c r="C6" i="135"/>
  <c r="C9" i="135" s="1"/>
  <c r="B6" i="135"/>
  <c r="B9" i="135" s="1"/>
  <c r="J10" i="134"/>
  <c r="I10" i="134"/>
  <c r="H10" i="134"/>
  <c r="G10" i="134"/>
  <c r="F10" i="134"/>
  <c r="E10" i="134"/>
  <c r="D10" i="134"/>
  <c r="C10" i="134"/>
  <c r="B10" i="134"/>
  <c r="D15" i="138" l="1"/>
  <c r="D11" i="138"/>
  <c r="H15" i="138"/>
  <c r="H11" i="138"/>
  <c r="E15" i="138"/>
  <c r="E11" i="138"/>
  <c r="I15" i="138"/>
  <c r="I11" i="138"/>
  <c r="B15" i="138"/>
  <c r="B11" i="138"/>
  <c r="F15" i="138"/>
  <c r="F11" i="138"/>
  <c r="J15" i="138"/>
  <c r="J11" i="138"/>
  <c r="C15" i="138"/>
  <c r="C11" i="138"/>
  <c r="G15" i="138"/>
  <c r="G11" i="138"/>
  <c r="K15" i="138"/>
  <c r="K11" i="138"/>
  <c r="G8" i="135"/>
  <c r="C8" i="135"/>
  <c r="I9" i="135"/>
  <c r="E9" i="135"/>
  <c r="C17" i="138"/>
  <c r="G17" i="138"/>
  <c r="K17" i="138"/>
  <c r="E18" i="138"/>
  <c r="I18" i="138"/>
  <c r="K9" i="135"/>
  <c r="B14" i="137"/>
  <c r="K10" i="134"/>
  <c r="E8" i="139"/>
  <c r="G9" i="139"/>
  <c r="C9" i="139"/>
  <c r="B6" i="148"/>
  <c r="D6" i="148"/>
  <c r="F6" i="148"/>
  <c r="H6" i="148"/>
  <c r="J6" i="148"/>
  <c r="C9" i="148"/>
  <c r="E9" i="148"/>
  <c r="G9" i="148"/>
  <c r="I9" i="148"/>
  <c r="K9" i="148"/>
  <c r="C6" i="148"/>
  <c r="E6" i="148"/>
  <c r="G6" i="148"/>
  <c r="I6" i="148"/>
  <c r="K6" i="148"/>
  <c r="B9" i="148"/>
  <c r="D9" i="148"/>
  <c r="F9" i="148"/>
  <c r="H9" i="148"/>
  <c r="J9" i="148"/>
  <c r="E15" i="147"/>
  <c r="E60" i="147" s="1"/>
  <c r="C18" i="147"/>
  <c r="C62" i="147" s="1"/>
  <c r="K16" i="147"/>
  <c r="B9" i="147"/>
  <c r="J18" i="145"/>
  <c r="J21" i="145" s="1"/>
  <c r="B18" i="145"/>
  <c r="B23" i="145" s="1"/>
  <c r="F18" i="145"/>
  <c r="F23" i="145" s="1"/>
  <c r="D18" i="145"/>
  <c r="D23" i="145" s="1"/>
  <c r="H18" i="145"/>
  <c r="H23" i="145" s="1"/>
  <c r="C18" i="145"/>
  <c r="C21" i="145" s="1"/>
  <c r="E18" i="145"/>
  <c r="E22" i="145" s="1"/>
  <c r="G18" i="145"/>
  <c r="G21" i="145" s="1"/>
  <c r="I18" i="145"/>
  <c r="I22" i="145" s="1"/>
  <c r="K18" i="145"/>
  <c r="K22" i="145" s="1"/>
  <c r="I21" i="145"/>
  <c r="B18" i="144"/>
  <c r="B21" i="144" s="1"/>
  <c r="D18" i="144"/>
  <c r="D22" i="144" s="1"/>
  <c r="F18" i="144"/>
  <c r="F21" i="144" s="1"/>
  <c r="H18" i="144"/>
  <c r="H22" i="144" s="1"/>
  <c r="J18" i="144"/>
  <c r="J21" i="144" s="1"/>
  <c r="C18" i="144"/>
  <c r="C22" i="144" s="1"/>
  <c r="E18" i="144"/>
  <c r="E21" i="144" s="1"/>
  <c r="G18" i="144"/>
  <c r="G22" i="144" s="1"/>
  <c r="I18" i="144"/>
  <c r="I21" i="144" s="1"/>
  <c r="K18" i="144"/>
  <c r="B12" i="143"/>
  <c r="D11" i="143"/>
  <c r="F12" i="143"/>
  <c r="H11" i="143"/>
  <c r="J12" i="143"/>
  <c r="C11" i="143"/>
  <c r="E12" i="143"/>
  <c r="G11" i="143"/>
  <c r="I12" i="143"/>
  <c r="B8" i="139"/>
  <c r="D8" i="139"/>
  <c r="F8" i="139"/>
  <c r="H8" i="139"/>
  <c r="J8" i="139"/>
  <c r="B14" i="138"/>
  <c r="B16" i="138" s="1"/>
  <c r="D14" i="138"/>
  <c r="D16" i="138" s="1"/>
  <c r="F14" i="138"/>
  <c r="H14" i="138"/>
  <c r="J14" i="138"/>
  <c r="J16" i="138" s="1"/>
  <c r="C14" i="138"/>
  <c r="C16" i="138" s="1"/>
  <c r="E14" i="138"/>
  <c r="G14" i="138"/>
  <c r="G16" i="138" s="1"/>
  <c r="I14" i="138"/>
  <c r="K14" i="138"/>
  <c r="B17" i="138"/>
  <c r="D17" i="138"/>
  <c r="F17" i="138"/>
  <c r="H17" i="138"/>
  <c r="J17" i="138"/>
  <c r="B18" i="137"/>
  <c r="D18" i="137"/>
  <c r="F18" i="137"/>
  <c r="H18" i="137"/>
  <c r="J18" i="137"/>
  <c r="C18" i="137"/>
  <c r="E18" i="137"/>
  <c r="G18" i="137"/>
  <c r="I18" i="137"/>
  <c r="K18" i="137"/>
  <c r="B8" i="136"/>
  <c r="D8" i="136"/>
  <c r="F8" i="136"/>
  <c r="H8" i="136"/>
  <c r="J8" i="136"/>
  <c r="C8" i="136"/>
  <c r="E8" i="136"/>
  <c r="G8" i="136"/>
  <c r="I8" i="136"/>
  <c r="K8" i="136"/>
  <c r="B8" i="135"/>
  <c r="D8" i="135"/>
  <c r="F8" i="135"/>
  <c r="H8" i="135"/>
  <c r="J8" i="135"/>
  <c r="B9" i="134"/>
  <c r="D9" i="134"/>
  <c r="F9" i="134"/>
  <c r="H9" i="134"/>
  <c r="J9" i="134"/>
  <c r="C9" i="134"/>
  <c r="E9" i="134"/>
  <c r="G9" i="134"/>
  <c r="I9" i="134"/>
  <c r="K9" i="134"/>
  <c r="I23" i="145" l="1"/>
  <c r="K17" i="147"/>
  <c r="K61" i="147" s="1"/>
  <c r="C17" i="147"/>
  <c r="C61" i="147" s="1"/>
  <c r="G22" i="145"/>
  <c r="E21" i="145"/>
  <c r="J22" i="145"/>
  <c r="E23" i="145"/>
  <c r="C22" i="145"/>
  <c r="J23" i="145"/>
  <c r="I16" i="138"/>
  <c r="H16" i="138"/>
  <c r="E16" i="138"/>
  <c r="F16" i="138"/>
  <c r="I11" i="143"/>
  <c r="J11" i="143"/>
  <c r="B11" i="143"/>
  <c r="E22" i="144"/>
  <c r="F22" i="144"/>
  <c r="E11" i="143"/>
  <c r="F11" i="143"/>
  <c r="I22" i="144"/>
  <c r="J22" i="144"/>
  <c r="B22" i="144"/>
  <c r="H22" i="145"/>
  <c r="B22" i="145"/>
  <c r="H21" i="145"/>
  <c r="B21" i="145"/>
  <c r="K18" i="147"/>
  <c r="K62" i="147" s="1"/>
  <c r="I15" i="149"/>
  <c r="E15" i="149"/>
  <c r="J15" i="149"/>
  <c r="B15" i="149"/>
  <c r="I10" i="148"/>
  <c r="I19" i="148" s="1"/>
  <c r="E10" i="148"/>
  <c r="E16" i="148" s="1"/>
  <c r="J10" i="148"/>
  <c r="F10" i="148"/>
  <c r="F16" i="148" s="1"/>
  <c r="B10" i="148"/>
  <c r="F19" i="148"/>
  <c r="K10" i="148"/>
  <c r="K16" i="148" s="1"/>
  <c r="G10" i="148"/>
  <c r="C10" i="148"/>
  <c r="C16" i="148" s="1"/>
  <c r="H10" i="148"/>
  <c r="H19" i="148" s="1"/>
  <c r="D10" i="148"/>
  <c r="H16" i="147"/>
  <c r="D16" i="147"/>
  <c r="G20" i="147"/>
  <c r="G15" i="147"/>
  <c r="G60" i="147" s="1"/>
  <c r="G16" i="147"/>
  <c r="G14" i="147"/>
  <c r="G59" i="147" s="1"/>
  <c r="E20" i="147"/>
  <c r="E14" i="147"/>
  <c r="E59" i="147" s="1"/>
  <c r="G18" i="147"/>
  <c r="G62" i="147" s="1"/>
  <c r="E17" i="147"/>
  <c r="E61" i="147" s="1"/>
  <c r="B10" i="147"/>
  <c r="G17" i="147"/>
  <c r="G61" i="147" s="1"/>
  <c r="K20" i="147"/>
  <c r="K15" i="147"/>
  <c r="K60" i="147" s="1"/>
  <c r="C20" i="147"/>
  <c r="C15" i="147"/>
  <c r="C60" i="147" s="1"/>
  <c r="E19" i="147"/>
  <c r="K14" i="147"/>
  <c r="K59" i="147" s="1"/>
  <c r="E16" i="147"/>
  <c r="C14" i="147"/>
  <c r="C59" i="147" s="1"/>
  <c r="E18" i="147"/>
  <c r="E62" i="147" s="1"/>
  <c r="K19" i="147"/>
  <c r="G19" i="147"/>
  <c r="C19" i="147"/>
  <c r="C16" i="147"/>
  <c r="F22" i="145"/>
  <c r="D22" i="145"/>
  <c r="F21" i="145"/>
  <c r="D21" i="145"/>
  <c r="K23" i="145"/>
  <c r="G23" i="145"/>
  <c r="C23" i="145"/>
  <c r="K21" i="145"/>
  <c r="K23" i="144"/>
  <c r="G23" i="144"/>
  <c r="C23" i="144"/>
  <c r="K21" i="144"/>
  <c r="G21" i="144"/>
  <c r="C21" i="144"/>
  <c r="H23" i="144"/>
  <c r="D23" i="144"/>
  <c r="H21" i="144"/>
  <c r="D21" i="144"/>
  <c r="I23" i="144"/>
  <c r="E23" i="144"/>
  <c r="K22" i="144"/>
  <c r="J23" i="144"/>
  <c r="F23" i="144"/>
  <c r="B23" i="144"/>
  <c r="K10" i="143"/>
  <c r="G10" i="143"/>
  <c r="C10" i="143"/>
  <c r="K12" i="143"/>
  <c r="G12" i="143"/>
  <c r="C12" i="143"/>
  <c r="H10" i="143"/>
  <c r="D10" i="143"/>
  <c r="H12" i="143"/>
  <c r="D12" i="143"/>
  <c r="I10" i="143"/>
  <c r="E10" i="143"/>
  <c r="K11" i="143"/>
  <c r="J10" i="143"/>
  <c r="F10" i="143"/>
  <c r="B10" i="143"/>
  <c r="K16" i="138"/>
  <c r="E18" i="149" l="1"/>
  <c r="I18" i="149"/>
  <c r="B18" i="149"/>
  <c r="E19" i="148"/>
  <c r="D19" i="147"/>
  <c r="H19" i="147"/>
  <c r="J18" i="149"/>
  <c r="F16" i="149"/>
  <c r="F17" i="149"/>
  <c r="F14" i="149"/>
  <c r="F13" i="149"/>
  <c r="C13" i="149"/>
  <c r="C16" i="149"/>
  <c r="C14" i="149"/>
  <c r="C17" i="149"/>
  <c r="G13" i="149"/>
  <c r="G16" i="149"/>
  <c r="G14" i="149"/>
  <c r="G17" i="149"/>
  <c r="K13" i="149"/>
  <c r="K16" i="149"/>
  <c r="K14" i="149"/>
  <c r="K17" i="149"/>
  <c r="D15" i="149"/>
  <c r="D16" i="149"/>
  <c r="D13" i="149"/>
  <c r="D17" i="149"/>
  <c r="D14" i="149"/>
  <c r="F18" i="149"/>
  <c r="G18" i="149"/>
  <c r="F15" i="149"/>
  <c r="C15" i="149"/>
  <c r="G15" i="149"/>
  <c r="K15" i="149"/>
  <c r="H15" i="149"/>
  <c r="H16" i="149"/>
  <c r="H13" i="149"/>
  <c r="H17" i="149"/>
  <c r="H14" i="149"/>
  <c r="D18" i="149"/>
  <c r="H18" i="149"/>
  <c r="B16" i="149"/>
  <c r="B17" i="149"/>
  <c r="B14" i="149"/>
  <c r="B13" i="149"/>
  <c r="J16" i="149"/>
  <c r="J17" i="149"/>
  <c r="J14" i="149"/>
  <c r="J13" i="149"/>
  <c r="E14" i="149"/>
  <c r="E17" i="149"/>
  <c r="E13" i="149"/>
  <c r="E16" i="149"/>
  <c r="I14" i="149"/>
  <c r="I17" i="149"/>
  <c r="I13" i="149"/>
  <c r="I16" i="149"/>
  <c r="C18" i="149"/>
  <c r="K18" i="149"/>
  <c r="D20" i="148"/>
  <c r="D17" i="148"/>
  <c r="D14" i="148"/>
  <c r="D18" i="148"/>
  <c r="D15" i="148"/>
  <c r="D16" i="148"/>
  <c r="G20" i="148"/>
  <c r="G14" i="148"/>
  <c r="G15" i="148"/>
  <c r="G18" i="148"/>
  <c r="G17" i="148"/>
  <c r="K20" i="148"/>
  <c r="K14" i="148"/>
  <c r="K15" i="148"/>
  <c r="K18" i="148"/>
  <c r="K17" i="148"/>
  <c r="B20" i="148"/>
  <c r="B15" i="148"/>
  <c r="B17" i="148"/>
  <c r="B18" i="148"/>
  <c r="B14" i="148"/>
  <c r="J20" i="148"/>
  <c r="J15" i="148"/>
  <c r="J17" i="148"/>
  <c r="J18" i="148"/>
  <c r="J14" i="148"/>
  <c r="K19" i="148"/>
  <c r="I20" i="148"/>
  <c r="I14" i="148"/>
  <c r="I18" i="148"/>
  <c r="I17" i="148"/>
  <c r="I15" i="148"/>
  <c r="D19" i="148"/>
  <c r="H20" i="148"/>
  <c r="H17" i="148"/>
  <c r="H14" i="148"/>
  <c r="H18" i="148"/>
  <c r="H15" i="148"/>
  <c r="H16" i="148"/>
  <c r="C20" i="148"/>
  <c r="C14" i="148"/>
  <c r="C15" i="148"/>
  <c r="C18" i="148"/>
  <c r="C17" i="148"/>
  <c r="G16" i="148"/>
  <c r="B19" i="148"/>
  <c r="J19" i="148"/>
  <c r="B16" i="148"/>
  <c r="F20" i="148"/>
  <c r="F17" i="148"/>
  <c r="F18" i="148"/>
  <c r="F14" i="148"/>
  <c r="F15" i="148"/>
  <c r="J16" i="148"/>
  <c r="C19" i="148"/>
  <c r="G19" i="148"/>
  <c r="E20" i="148"/>
  <c r="E14" i="148"/>
  <c r="E18" i="148"/>
  <c r="E17" i="148"/>
  <c r="E15" i="148"/>
  <c r="I16" i="148"/>
  <c r="I20" i="147"/>
  <c r="I14" i="147"/>
  <c r="I59" i="147" s="1"/>
  <c r="I18" i="147"/>
  <c r="I62" i="147" s="1"/>
  <c r="I15" i="147"/>
  <c r="I60" i="147" s="1"/>
  <c r="I17" i="147"/>
  <c r="I61" i="147" s="1"/>
  <c r="I16" i="147"/>
  <c r="B20" i="147"/>
  <c r="B14" i="147"/>
  <c r="B59" i="147" s="1"/>
  <c r="B17" i="147"/>
  <c r="B61" i="147" s="1"/>
  <c r="B15" i="147"/>
  <c r="B60" i="147" s="1"/>
  <c r="B18" i="147"/>
  <c r="B62" i="147" s="1"/>
  <c r="F20" i="147"/>
  <c r="F14" i="147"/>
  <c r="F59" i="147" s="1"/>
  <c r="F17" i="147"/>
  <c r="F61" i="147" s="1"/>
  <c r="F15" i="147"/>
  <c r="F60" i="147" s="1"/>
  <c r="F18" i="147"/>
  <c r="F62" i="147" s="1"/>
  <c r="J20" i="147"/>
  <c r="J14" i="147"/>
  <c r="J59" i="147" s="1"/>
  <c r="J17" i="147"/>
  <c r="J61" i="147" s="1"/>
  <c r="J15" i="147"/>
  <c r="J60" i="147" s="1"/>
  <c r="J18" i="147"/>
  <c r="J62" i="147" s="1"/>
  <c r="I19" i="147"/>
  <c r="F19" i="147"/>
  <c r="B16" i="147"/>
  <c r="F16" i="147"/>
  <c r="J16" i="147"/>
  <c r="D20" i="147"/>
  <c r="D15" i="147"/>
  <c r="D60" i="147" s="1"/>
  <c r="D18" i="147"/>
  <c r="D62" i="147" s="1"/>
  <c r="D14" i="147"/>
  <c r="D59" i="147" s="1"/>
  <c r="D17" i="147"/>
  <c r="D61" i="147" s="1"/>
  <c r="H20" i="147"/>
  <c r="H15" i="147"/>
  <c r="H60" i="147" s="1"/>
  <c r="H18" i="147"/>
  <c r="H62" i="147" s="1"/>
  <c r="H14" i="147"/>
  <c r="H59" i="147" s="1"/>
  <c r="H17" i="147"/>
  <c r="H61" i="147" s="1"/>
  <c r="B19" i="147"/>
  <c r="J19" i="147"/>
  <c r="J18" i="84" l="1"/>
  <c r="J15" i="84"/>
  <c r="J17" i="84"/>
  <c r="B17" i="84"/>
  <c r="B13" i="84"/>
  <c r="J13" i="84"/>
  <c r="H16" i="84"/>
  <c r="I19" i="84" l="1"/>
  <c r="I17" i="84"/>
  <c r="I13" i="84"/>
  <c r="H19" i="84"/>
  <c r="H17" i="84"/>
  <c r="H13" i="84"/>
  <c r="H14" i="84"/>
  <c r="G15" i="84"/>
  <c r="F15" i="84"/>
  <c r="I16" i="84"/>
  <c r="B15" i="84"/>
  <c r="H15" i="84"/>
  <c r="B14" i="84"/>
  <c r="B19" i="84"/>
  <c r="B16" i="84"/>
  <c r="H18" i="84"/>
  <c r="B18" i="84"/>
  <c r="C15" i="84"/>
  <c r="I18" i="84"/>
  <c r="I15" i="84"/>
  <c r="I14" i="84"/>
  <c r="J14" i="84"/>
  <c r="J19" i="84"/>
  <c r="J16" i="84"/>
  <c r="G19" i="84" l="1"/>
  <c r="G14" i="84"/>
  <c r="G16" i="84"/>
  <c r="G17" i="84"/>
  <c r="G13" i="84"/>
  <c r="G18" i="84"/>
  <c r="K19" i="84"/>
  <c r="K16" i="84"/>
  <c r="K14" i="84"/>
  <c r="K18" i="84"/>
  <c r="K17" i="84"/>
  <c r="K13" i="84"/>
  <c r="E19" i="84"/>
  <c r="E17" i="84"/>
  <c r="E13" i="84"/>
  <c r="E16" i="84"/>
  <c r="E15" i="84"/>
  <c r="E14" i="84"/>
  <c r="C19" i="84"/>
  <c r="C16" i="84"/>
  <c r="C14" i="84"/>
  <c r="C13" i="84"/>
  <c r="C18" i="84"/>
  <c r="C17" i="84"/>
  <c r="E18" i="84"/>
  <c r="F16" i="84"/>
  <c r="F19" i="84"/>
  <c r="F14" i="84"/>
  <c r="F13" i="84"/>
  <c r="F18" i="84"/>
  <c r="F17" i="84"/>
  <c r="D19" i="84"/>
  <c r="D17" i="84"/>
  <c r="D13" i="84"/>
  <c r="D16" i="84"/>
  <c r="D15" i="84"/>
  <c r="D14" i="84"/>
  <c r="D18" i="84"/>
  <c r="K15" i="84"/>
  <c r="K12" i="81" l="1"/>
  <c r="J12" i="81"/>
  <c r="I12" i="81"/>
  <c r="H12" i="81"/>
  <c r="G12" i="81"/>
  <c r="F12" i="81"/>
  <c r="E12" i="81"/>
  <c r="D12" i="81"/>
  <c r="C12" i="81"/>
  <c r="B12" i="81"/>
  <c r="K11" i="81"/>
  <c r="J11" i="81"/>
  <c r="I11" i="81"/>
  <c r="H11" i="81"/>
  <c r="G11" i="81"/>
  <c r="F11" i="81"/>
  <c r="E11" i="81"/>
  <c r="D11" i="81"/>
  <c r="C11" i="81"/>
  <c r="B11" i="81"/>
</calcChain>
</file>

<file path=xl/sharedStrings.xml><?xml version="1.0" encoding="utf-8"?>
<sst xmlns="http://schemas.openxmlformats.org/spreadsheetml/2006/main" count="366" uniqueCount="140">
  <si>
    <t>Foreign Owned</t>
  </si>
  <si>
    <t>South East</t>
  </si>
  <si>
    <t>Industry</t>
  </si>
  <si>
    <t>Manufacturing</t>
  </si>
  <si>
    <t>Dublin</t>
  </si>
  <si>
    <t>Services</t>
  </si>
  <si>
    <t>Other Information and Communication</t>
  </si>
  <si>
    <t>Border</t>
  </si>
  <si>
    <t>Transport Equipment</t>
  </si>
  <si>
    <t>Rubber and Plastics</t>
  </si>
  <si>
    <t>Chemicals</t>
  </si>
  <si>
    <t>West</t>
  </si>
  <si>
    <t>Machinery and Equipment</t>
  </si>
  <si>
    <t>Basic and Fabricated Metal Products</t>
  </si>
  <si>
    <t>Mid West</t>
  </si>
  <si>
    <t>South West</t>
  </si>
  <si>
    <t>Miscellaneous Manufacturing</t>
  </si>
  <si>
    <t>Food</t>
  </si>
  <si>
    <t>Mid East</t>
  </si>
  <si>
    <t>Other Services</t>
  </si>
  <si>
    <t>Paper and Printing</t>
  </si>
  <si>
    <t>Midlands</t>
  </si>
  <si>
    <t>Financial Services</t>
  </si>
  <si>
    <t>Irish Owned</t>
  </si>
  <si>
    <t>Business Services</t>
  </si>
  <si>
    <t>Primary Production</t>
  </si>
  <si>
    <t>Wood and Wood Products</t>
  </si>
  <si>
    <t>Row Labels</t>
  </si>
  <si>
    <t>Grand Total</t>
  </si>
  <si>
    <t xml:space="preserve">Net Change PFT </t>
  </si>
  <si>
    <t>Other gains</t>
  </si>
  <si>
    <t>Other losses</t>
  </si>
  <si>
    <t>PFT gains</t>
  </si>
  <si>
    <t>PFT losses</t>
  </si>
  <si>
    <t>Other Jobs</t>
  </si>
  <si>
    <t xml:space="preserve">PFT Gains </t>
  </si>
  <si>
    <t>PFT Losses</t>
  </si>
  <si>
    <t>PFT Jobs</t>
  </si>
  <si>
    <t xml:space="preserve">Construction, Utilities &amp; Primary Production </t>
  </si>
  <si>
    <t xml:space="preserve">Manufacturing </t>
  </si>
  <si>
    <t>Total Industry</t>
  </si>
  <si>
    <t>Business, Financial &amp; Other Services</t>
  </si>
  <si>
    <t>Information, Communication &amp; Computer Services</t>
  </si>
  <si>
    <t>Total Services</t>
  </si>
  <si>
    <t xml:space="preserve">All Sectors </t>
  </si>
  <si>
    <t>All Firms</t>
  </si>
  <si>
    <t>Total Full-time and Part-time, Temporary Jobs in Agency-assisted firms,    2009-2018</t>
  </si>
  <si>
    <t>Total</t>
  </si>
  <si>
    <t xml:space="preserve">Net change Other </t>
  </si>
  <si>
    <t>Total Job Gains</t>
  </si>
  <si>
    <t>Total Job Losses</t>
  </si>
  <si>
    <t>All Ownership</t>
  </si>
  <si>
    <t>All Sectors</t>
  </si>
  <si>
    <t xml:space="preserve">PFT Net change  </t>
  </si>
  <si>
    <t>PFT net change</t>
  </si>
  <si>
    <t>South and East</t>
  </si>
  <si>
    <t>BMW area</t>
  </si>
  <si>
    <t>All Regions</t>
  </si>
  <si>
    <t>BMW (Borders, Midlands and West)</t>
  </si>
  <si>
    <t>BMW</t>
  </si>
  <si>
    <t xml:space="preserve">BMW </t>
  </si>
  <si>
    <t>Irish Firms</t>
  </si>
  <si>
    <t>Total - All Sectors</t>
  </si>
  <si>
    <t>Foreign-Owned</t>
  </si>
  <si>
    <t>Total (All Sectors)</t>
  </si>
  <si>
    <t>Services Total</t>
  </si>
  <si>
    <t>Total Ind +Primary</t>
  </si>
  <si>
    <t>Food, Drink &amp; Tobacco</t>
  </si>
  <si>
    <t>South and East (Mid East, Mid West, South East and South West)</t>
  </si>
  <si>
    <t>BMW area (Border, Midlands, and West</t>
  </si>
  <si>
    <t>Graph</t>
  </si>
  <si>
    <t>Construction, Utilities &amp; Primary Production</t>
  </si>
  <si>
    <t>Industry +Primary)</t>
  </si>
  <si>
    <t>BMW area (Border, Midlands, and West)</t>
  </si>
  <si>
    <t>Non-Metalic Minerals</t>
  </si>
  <si>
    <t>Medical Devices</t>
  </si>
  <si>
    <t>Computer, electronic and optical products</t>
  </si>
  <si>
    <t>Textiles, Clothing, Footware and Leather</t>
  </si>
  <si>
    <t>Computer Programming</t>
  </si>
  <si>
    <t>Computer Facilities Management</t>
  </si>
  <si>
    <t>Electrical equipment</t>
  </si>
  <si>
    <t>Computer Consultancy</t>
  </si>
  <si>
    <t>Other Information technology and computer services</t>
  </si>
  <si>
    <t>Construction</t>
  </si>
  <si>
    <t>Energy</t>
  </si>
  <si>
    <t>Drink &amp; Tobacco</t>
  </si>
  <si>
    <t>Mining &amp; Quarrying</t>
  </si>
  <si>
    <t>Agriculture, Fishing, Forestry</t>
  </si>
  <si>
    <t>Recycling &amp; Waste</t>
  </si>
  <si>
    <t>Sum of OTHNet</t>
  </si>
  <si>
    <t>Sum of PFTNet</t>
  </si>
  <si>
    <t>Sum of OTHGain</t>
  </si>
  <si>
    <t>Sum of OTHLoss</t>
  </si>
  <si>
    <t>Sum of PFTGain</t>
  </si>
  <si>
    <t>Sum of PFTLoss</t>
  </si>
  <si>
    <t>Column Labels</t>
  </si>
  <si>
    <t>Sum of PFT</t>
  </si>
  <si>
    <t>Energy, Water, Waste &amp; Construction</t>
  </si>
  <si>
    <t xml:space="preserve"> 2019 Pft Jobs</t>
  </si>
  <si>
    <t xml:space="preserve"> 2019 PFT Gains </t>
  </si>
  <si>
    <t xml:space="preserve"> 2019 PFT Losses</t>
  </si>
  <si>
    <t xml:space="preserve"> 2019 PFT Net change  </t>
  </si>
  <si>
    <t>2018-2019 Full-time % Change</t>
  </si>
  <si>
    <t xml:space="preserve">Services </t>
  </si>
  <si>
    <t>Energy, Water, Waste, Construction</t>
  </si>
  <si>
    <t>Sum of 2010 PFT</t>
  </si>
  <si>
    <t>Sum of 2011 PFT</t>
  </si>
  <si>
    <t>Sum of 2012 PFT</t>
  </si>
  <si>
    <t>Sum of 2013 PFT</t>
  </si>
  <si>
    <t>Sum of 2014 PFT</t>
  </si>
  <si>
    <t>Sum of 2015 PFT</t>
  </si>
  <si>
    <t>Sum of 2016 PFT</t>
  </si>
  <si>
    <t>Sum of 2017 PFT</t>
  </si>
  <si>
    <t>Sum of 2018 PFT</t>
  </si>
  <si>
    <t>Sum of 2019 PFT</t>
  </si>
  <si>
    <t>Trends in Permanent, Full-time Employment by Industrial and Services Sectors in All Agency-assisted Companies, 2010-2019</t>
  </si>
  <si>
    <t xml:space="preserve"> 2019 Full-time Jobs</t>
  </si>
  <si>
    <t xml:space="preserve"> 2019 Full-time Gains </t>
  </si>
  <si>
    <t xml:space="preserve"> 2019 Full-time Losses</t>
  </si>
  <si>
    <t xml:space="preserve"> 2019 Net change  </t>
  </si>
  <si>
    <t>Trends in Permanent, Full-time (FT) Employment in Irish and Foreign-owned Agency-assisted Companies, 2010-2019</t>
  </si>
  <si>
    <t>Sectoral Analysis of Permanent, Full-time Employment in Industry and Services in Irish-owned Agency-assisted Companies, 2019</t>
  </si>
  <si>
    <t>Sectoral Trends in Permanent, Full-time Employment in Foreign-owned Agency-assisted Companies, 2010-2019</t>
  </si>
  <si>
    <t>Sectoral Proportions in Permanent, Full-time Employment in Foreign-owned Agency-assisted Companies, 2010-2019</t>
  </si>
  <si>
    <t>Sectoral Analysis of Permanent Full-time Employment in Industry and Services in Foreign-owned Agency-assisted Companies, 2019</t>
  </si>
  <si>
    <t>Trends in Part-time, Temporary and Short-term Contract Employment in Irish and Foreign-owned Agency-assisted Companies, 2010-2019</t>
  </si>
  <si>
    <t>Trends in Permanent, Full-time Employment in Irish and Foreign Agency-assisted Companies by Industry and Service Sectors, 2010-2019</t>
  </si>
  <si>
    <t>Trends in Permanent, Full-time Employment by Industrial and Services Sectors in Irish and Foreign Agency-assisted Companies, 2010-2019</t>
  </si>
  <si>
    <t>Trends in Part-time, Temporary and Short-term Contract Employment by Sector in All Agency-assisted Companies, 2010-2019</t>
  </si>
  <si>
    <t>Job Gains, Losses and Net Change in Permanent Full-time Employment in All Agency-assisted Companies, 2010-2019</t>
  </si>
  <si>
    <t>Job Gains, Losses and Net Change in Permanent, Full-time Employment in Irish- owned Agency-assisted Companies, 2010-2019</t>
  </si>
  <si>
    <t>Job Gains, Losses and Net Change in Permanent, Full-time Employment in Foreign-owned Agency-assisted Companies, 2010-2019</t>
  </si>
  <si>
    <t>Permanent, Full-time Employment in All Agency-assisted Companies by Region, 2010-2019</t>
  </si>
  <si>
    <t>Permanent, Full-time Employment in Irish-owned Agency-assisted Companies by Region, 2010-2019</t>
  </si>
  <si>
    <t>Permanent, Full-time Employment in Foreign-owned Agency-assisted Companies by Region, 2010-2019</t>
  </si>
  <si>
    <t>Sectoral Trends in Permanent, Full-time Employment in All Agency-assisted Companies, 2010-2019</t>
  </si>
  <si>
    <t>Sectoral Proportions in Permanent, Full-time Employment in All Agency- assisted Companies, 2010-2019</t>
  </si>
  <si>
    <t>Sectoral Trends in Permanent, Full-time Employment in Irish-owned Agency- assisted Companies, 2010-2019</t>
  </si>
  <si>
    <t>Sectoral Proportions in Permanent, Full-time Employment in Irish-owned Agency-assisted Companies, 2010-2019</t>
  </si>
  <si>
    <t>Jobs Gains, Losses and Net Change in Full-time and Part-time     Employment in All Agency-assisted Firms,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</si>
</sst>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0" fontId="0" fillId="0" borderId="0" xfId="0" applyFont="1"/>
    <xf numFmtId="10" fontId="0" fillId="0" borderId="0" xfId="0" applyNumberFormat="1"/>
    <xf numFmtId="0" fontId="4" fillId="0" borderId="0" xfId="0" applyFont="1"/>
    <xf numFmtId="0" fontId="0" fillId="0" borderId="0" xfId="0" applyBorder="1"/>
    <xf numFmtId="165" fontId="0" fillId="0" borderId="0" xfId="0" applyNumberFormat="1"/>
    <xf numFmtId="0" fontId="0" fillId="0" borderId="1" xfId="0" applyFont="1" applyBorder="1"/>
    <xf numFmtId="164" fontId="0" fillId="0" borderId="1" xfId="2" applyNumberFormat="1" applyFont="1" applyBorder="1"/>
    <xf numFmtId="165" fontId="0" fillId="0" borderId="1" xfId="1" applyNumberFormat="1" applyFont="1" applyBorder="1"/>
    <xf numFmtId="165" fontId="1" fillId="0" borderId="1" xfId="1" applyNumberFormat="1" applyFont="1" applyBorder="1"/>
    <xf numFmtId="0" fontId="1" fillId="0" borderId="0" xfId="0" applyFont="1" applyBorder="1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164" fontId="0" fillId="0" borderId="1" xfId="0" applyNumberFormat="1" applyBorder="1"/>
    <xf numFmtId="165" fontId="1" fillId="0" borderId="0" xfId="1" applyNumberFormat="1" applyFont="1"/>
    <xf numFmtId="0" fontId="1" fillId="2" borderId="0" xfId="0" applyFont="1" applyFill="1" applyAlignment="1">
      <alignment horizontal="left"/>
    </xf>
    <xf numFmtId="0" fontId="0" fillId="0" borderId="0" xfId="0" applyNumberFormat="1" applyFont="1"/>
    <xf numFmtId="0" fontId="5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6" borderId="0" xfId="0" applyFill="1"/>
    <xf numFmtId="0" fontId="1" fillId="7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1" fillId="8" borderId="0" xfId="0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3" fillId="0" borderId="1" xfId="1" applyNumberFormat="1" applyFont="1" applyFill="1" applyBorder="1"/>
    <xf numFmtId="165" fontId="4" fillId="0" borderId="0" xfId="1" applyNumberFormat="1" applyFont="1"/>
    <xf numFmtId="3" fontId="3" fillId="0" borderId="1" xfId="0" applyNumberFormat="1" applyFont="1" applyFill="1" applyBorder="1"/>
    <xf numFmtId="0" fontId="0" fillId="0" borderId="1" xfId="0" applyBorder="1" applyAlignment="1">
      <alignment horizontal="left"/>
    </xf>
    <xf numFmtId="165" fontId="0" fillId="6" borderId="1" xfId="1" applyNumberFormat="1" applyFont="1" applyFill="1" applyBorder="1"/>
    <xf numFmtId="164" fontId="1" fillId="0" borderId="1" xfId="2" applyNumberFormat="1" applyFont="1" applyBorder="1"/>
    <xf numFmtId="0" fontId="0" fillId="8" borderId="0" xfId="0" applyFill="1" applyAlignment="1">
      <alignment horizontal="left"/>
    </xf>
    <xf numFmtId="0" fontId="1" fillId="8" borderId="0" xfId="0" applyFont="1" applyFill="1" applyAlignment="1">
      <alignment vertical="top" wrapText="1"/>
    </xf>
    <xf numFmtId="3" fontId="0" fillId="0" borderId="0" xfId="0" applyNumberFormat="1" applyFont="1"/>
    <xf numFmtId="0" fontId="0" fillId="6" borderId="1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165" fontId="1" fillId="6" borderId="1" xfId="1" applyNumberFormat="1" applyFont="1" applyFill="1" applyBorder="1"/>
    <xf numFmtId="0" fontId="1" fillId="6" borderId="0" xfId="0" applyFont="1" applyFill="1"/>
    <xf numFmtId="3" fontId="0" fillId="6" borderId="1" xfId="1" applyNumberFormat="1" applyFont="1" applyFill="1" applyBorder="1"/>
    <xf numFmtId="3" fontId="1" fillId="6" borderId="1" xfId="1" applyNumberFormat="1" applyFont="1" applyFill="1" applyBorder="1"/>
    <xf numFmtId="3" fontId="0" fillId="6" borderId="1" xfId="0" applyNumberFormat="1" applyFill="1" applyBorder="1"/>
    <xf numFmtId="164" fontId="1" fillId="0" borderId="1" xfId="0" applyNumberFormat="1" applyFont="1" applyBorder="1"/>
    <xf numFmtId="0" fontId="0" fillId="4" borderId="0" xfId="0" applyFill="1" applyAlignment="1">
      <alignment horizontal="left"/>
    </xf>
    <xf numFmtId="3" fontId="3" fillId="0" borderId="1" xfId="1" applyNumberFormat="1" applyFont="1" applyFill="1" applyBorder="1"/>
    <xf numFmtId="0" fontId="0" fillId="0" borderId="5" xfId="0" applyBorder="1"/>
    <xf numFmtId="3" fontId="0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3" fontId="0" fillId="0" borderId="1" xfId="1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3" fontId="1" fillId="2" borderId="0" xfId="0" applyNumberFormat="1" applyFont="1" applyFill="1"/>
    <xf numFmtId="164" fontId="0" fillId="0" borderId="1" xfId="2" applyNumberFormat="1" applyFont="1" applyFill="1" applyBorder="1"/>
    <xf numFmtId="165" fontId="0" fillId="0" borderId="0" xfId="1" applyNumberFormat="1" applyFont="1" applyFill="1"/>
    <xf numFmtId="164" fontId="0" fillId="0" borderId="0" xfId="2" applyNumberFormat="1" applyFont="1" applyFill="1"/>
    <xf numFmtId="164" fontId="0" fillId="6" borderId="1" xfId="2" applyNumberFormat="1" applyFont="1" applyFill="1" applyBorder="1"/>
    <xf numFmtId="0" fontId="3" fillId="6" borderId="0" xfId="0" applyFont="1" applyFill="1"/>
    <xf numFmtId="3" fontId="0" fillId="4" borderId="0" xfId="0" applyNumberFormat="1" applyFont="1" applyFill="1"/>
    <xf numFmtId="3" fontId="0" fillId="0" borderId="1" xfId="0" applyNumberFormat="1" applyFill="1" applyBorder="1"/>
    <xf numFmtId="0" fontId="1" fillId="0" borderId="6" xfId="0" applyFont="1" applyBorder="1"/>
    <xf numFmtId="0" fontId="0" fillId="0" borderId="6" xfId="0" applyFont="1" applyBorder="1"/>
    <xf numFmtId="165" fontId="0" fillId="0" borderId="6" xfId="1" applyNumberFormat="1" applyFont="1" applyBorder="1"/>
    <xf numFmtId="3" fontId="0" fillId="0" borderId="6" xfId="0" applyNumberFormat="1" applyBorder="1"/>
    <xf numFmtId="0" fontId="3" fillId="6" borderId="6" xfId="0" applyFont="1" applyFill="1" applyBorder="1"/>
    <xf numFmtId="165" fontId="3" fillId="6" borderId="6" xfId="1" applyNumberFormat="1" applyFont="1" applyFill="1" applyBorder="1"/>
    <xf numFmtId="0" fontId="4" fillId="0" borderId="6" xfId="0" applyFont="1" applyBorder="1"/>
    <xf numFmtId="165" fontId="4" fillId="0" borderId="6" xfId="1" applyNumberFormat="1" applyFont="1" applyBorder="1"/>
    <xf numFmtId="3" fontId="1" fillId="0" borderId="0" xfId="0" applyNumberFormat="1" applyFont="1"/>
    <xf numFmtId="3" fontId="1" fillId="3" borderId="0" xfId="0" applyNumberFormat="1" applyFont="1" applyFill="1"/>
    <xf numFmtId="165" fontId="5" fillId="0" borderId="0" xfId="0" applyNumberFormat="1" applyFont="1"/>
    <xf numFmtId="164" fontId="0" fillId="0" borderId="0" xfId="2" applyNumberFormat="1" applyFont="1" applyBorder="1"/>
    <xf numFmtId="0" fontId="0" fillId="5" borderId="0" xfId="0" applyFill="1"/>
    <xf numFmtId="0" fontId="1" fillId="5" borderId="0" xfId="0" applyFont="1" applyFill="1"/>
    <xf numFmtId="166" fontId="2" fillId="0" borderId="0" xfId="1" applyNumberFormat="1" applyFont="1"/>
    <xf numFmtId="0" fontId="3" fillId="0" borderId="0" xfId="0" applyFont="1"/>
    <xf numFmtId="1" fontId="1" fillId="0" borderId="1" xfId="0" applyNumberFormat="1" applyFont="1" applyBorder="1"/>
    <xf numFmtId="0" fontId="0" fillId="0" borderId="1" xfId="0" applyFont="1" applyBorder="1" applyAlignment="1">
      <alignment horizontal="left" indent="1"/>
    </xf>
    <xf numFmtId="0" fontId="1" fillId="5" borderId="0" xfId="0" applyFont="1" applyFill="1" applyAlignment="1">
      <alignment wrapText="1"/>
    </xf>
    <xf numFmtId="3" fontId="0" fillId="5" borderId="0" xfId="0" applyNumberFormat="1" applyFill="1"/>
    <xf numFmtId="3" fontId="0" fillId="5" borderId="0" xfId="0" applyNumberFormat="1" applyFont="1" applyFill="1"/>
    <xf numFmtId="0" fontId="0" fillId="5" borderId="0" xfId="0" applyFont="1" applyFill="1"/>
    <xf numFmtId="0" fontId="3" fillId="5" borderId="0" xfId="0" applyFont="1" applyFill="1" applyAlignment="1">
      <alignment horizontal="left"/>
    </xf>
    <xf numFmtId="3" fontId="3" fillId="5" borderId="0" xfId="0" applyNumberFormat="1" applyFont="1" applyFill="1"/>
    <xf numFmtId="0" fontId="0" fillId="5" borderId="0" xfId="0" applyFont="1" applyFill="1" applyAlignment="1">
      <alignment horizontal="left"/>
    </xf>
    <xf numFmtId="164" fontId="0" fillId="8" borderId="0" xfId="0" applyNumberFormat="1" applyFont="1" applyFill="1"/>
    <xf numFmtId="9" fontId="0" fillId="0" borderId="0" xfId="2" applyNumberFormat="1" applyFont="1"/>
    <xf numFmtId="165" fontId="1" fillId="3" borderId="0" xfId="1" applyNumberFormat="1" applyFont="1" applyFill="1"/>
    <xf numFmtId="165" fontId="0" fillId="5" borderId="0" xfId="1" applyNumberFormat="1" applyFont="1" applyFill="1"/>
    <xf numFmtId="165" fontId="3" fillId="5" borderId="0" xfId="1" applyNumberFormat="1" applyFont="1" applyFill="1"/>
    <xf numFmtId="164" fontId="0" fillId="5" borderId="0" xfId="2" applyNumberFormat="1" applyFont="1" applyFill="1"/>
    <xf numFmtId="3" fontId="1" fillId="7" borderId="0" xfId="0" applyNumberFormat="1" applyFont="1" applyFill="1"/>
    <xf numFmtId="165" fontId="1" fillId="7" borderId="0" xfId="1" applyNumberFormat="1" applyFont="1" applyFill="1"/>
    <xf numFmtId="164" fontId="1" fillId="7" borderId="0" xfId="2" applyNumberFormat="1" applyFont="1" applyFill="1"/>
    <xf numFmtId="165" fontId="2" fillId="5" borderId="0" xfId="1" applyNumberFormat="1" applyFont="1" applyFill="1"/>
    <xf numFmtId="164" fontId="2" fillId="5" borderId="0" xfId="2" applyNumberFormat="1" applyFont="1" applyFill="1"/>
    <xf numFmtId="9" fontId="0" fillId="0" borderId="0" xfId="0" applyNumberFormat="1"/>
    <xf numFmtId="9" fontId="1" fillId="0" borderId="0" xfId="0" applyNumberFormat="1" applyFont="1"/>
    <xf numFmtId="165" fontId="1" fillId="0" borderId="6" xfId="1" applyNumberFormat="1" applyFont="1" applyBorder="1"/>
    <xf numFmtId="0" fontId="0" fillId="0" borderId="0" xfId="0" applyAlignment="1">
      <alignment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280211</c:v>
                </c:pt>
                <c:pt idx="1">
                  <c:v>284240</c:v>
                </c:pt>
                <c:pt idx="2">
                  <c:v>292659</c:v>
                </c:pt>
                <c:pt idx="3">
                  <c:v>302600</c:v>
                </c:pt>
                <c:pt idx="4">
                  <c:v>320433</c:v>
                </c:pt>
                <c:pt idx="5">
                  <c:v>342697</c:v>
                </c:pt>
                <c:pt idx="6">
                  <c:v>363390</c:v>
                </c:pt>
                <c:pt idx="7">
                  <c:v>385590</c:v>
                </c:pt>
                <c:pt idx="8">
                  <c:v>408518</c:v>
                </c:pt>
                <c:pt idx="9">
                  <c:v>427151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3CA-9AD6-6D108E483ACF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35448</c:v>
                </c:pt>
                <c:pt idx="1">
                  <c:v>37547</c:v>
                </c:pt>
                <c:pt idx="2">
                  <c:v>37962</c:v>
                </c:pt>
                <c:pt idx="3">
                  <c:v>41861</c:v>
                </c:pt>
                <c:pt idx="4">
                  <c:v>43230</c:v>
                </c:pt>
                <c:pt idx="5">
                  <c:v>45608</c:v>
                </c:pt>
                <c:pt idx="6">
                  <c:v>45785</c:v>
                </c:pt>
                <c:pt idx="7">
                  <c:v>46609</c:v>
                </c:pt>
                <c:pt idx="8">
                  <c:v>48226</c:v>
                </c:pt>
                <c:pt idx="9">
                  <c:v>48354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3CA-9AD6-6D108E48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11584"/>
        <c:axId val="474916832"/>
      </c:barChart>
      <c:catAx>
        <c:axId val="4749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6832"/>
        <c:crosses val="autoZero"/>
        <c:auto val="1"/>
        <c:lblAlgn val="ctr"/>
        <c:lblOffset val="100"/>
        <c:noMultiLvlLbl val="0"/>
      </c:catAx>
      <c:valAx>
        <c:axId val="474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Irish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0.69126118939998227</c:v>
                </c:pt>
                <c:pt idx="1">
                  <c:v>0.68717061801339052</c:v>
                </c:pt>
                <c:pt idx="2">
                  <c:v>0.68567173158616845</c:v>
                </c:pt>
                <c:pt idx="3">
                  <c:v>0.67645764107807216</c:v>
                </c:pt>
                <c:pt idx="4">
                  <c:v>0.66615970596279173</c:v>
                </c:pt>
                <c:pt idx="5">
                  <c:v>0.66406804567927369</c:v>
                </c:pt>
                <c:pt idx="6">
                  <c:v>0.65998712569139806</c:v>
                </c:pt>
                <c:pt idx="7">
                  <c:v>0.65862971360247258</c:v>
                </c:pt>
                <c:pt idx="8">
                  <c:v>0.66240977831242487</c:v>
                </c:pt>
                <c:pt idx="9">
                  <c:v>0.65749898387752337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4AB-95F3-F8E1FBDD4B59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0.30873881060001773</c:v>
                </c:pt>
                <c:pt idx="1">
                  <c:v>0.31282938198660948</c:v>
                </c:pt>
                <c:pt idx="2">
                  <c:v>0.31432826841383155</c:v>
                </c:pt>
                <c:pt idx="3">
                  <c:v>0.32354235892192779</c:v>
                </c:pt>
                <c:pt idx="4">
                  <c:v>0.33384029403720827</c:v>
                </c:pt>
                <c:pt idx="5">
                  <c:v>0.33593195432072631</c:v>
                </c:pt>
                <c:pt idx="6">
                  <c:v>0.34001287430860194</c:v>
                </c:pt>
                <c:pt idx="7">
                  <c:v>0.34137028639752742</c:v>
                </c:pt>
                <c:pt idx="8">
                  <c:v>0.33759022168757519</c:v>
                </c:pt>
                <c:pt idx="9">
                  <c:v>0.34250101612247663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A-44AB-95F3-F8E1FBDD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262880"/>
        <c:axId val="374263208"/>
      </c:barChart>
      <c:catAx>
        <c:axId val="3742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3208"/>
        <c:crosses val="autoZero"/>
        <c:auto val="1"/>
        <c:lblAlgn val="ctr"/>
        <c:lblOffset val="100"/>
        <c:noMultiLvlLbl val="0"/>
      </c:catAx>
      <c:valAx>
        <c:axId val="374263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'1.5'!$B$17:$K$17</c:f>
              <c:numCache>
                <c:formatCode>0%</c:formatCode>
                <c:ptCount val="10"/>
                <c:pt idx="0">
                  <c:v>0.66169210598727768</c:v>
                </c:pt>
                <c:pt idx="1">
                  <c:v>0.6592471014375576</c:v>
                </c:pt>
                <c:pt idx="2">
                  <c:v>0.66096893151638891</c:v>
                </c:pt>
                <c:pt idx="3">
                  <c:v>0.65071055173153869</c:v>
                </c:pt>
                <c:pt idx="4">
                  <c:v>0.63479739344274255</c:v>
                </c:pt>
                <c:pt idx="5">
                  <c:v>0.62959911570650795</c:v>
                </c:pt>
                <c:pt idx="6">
                  <c:v>0.62633216519831003</c:v>
                </c:pt>
                <c:pt idx="7">
                  <c:v>0.61915698204858771</c:v>
                </c:pt>
                <c:pt idx="8">
                  <c:v>0.62233250024031528</c:v>
                </c:pt>
                <c:pt idx="9">
                  <c:v>0.62007595244013114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8-4F4D-837E-AB5BC15C4889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'1.5'!$B$18:$K$18</c:f>
              <c:numCache>
                <c:formatCode>0%</c:formatCode>
                <c:ptCount val="10"/>
                <c:pt idx="0">
                  <c:v>0.33830789401272238</c:v>
                </c:pt>
                <c:pt idx="1">
                  <c:v>0.3407528985624424</c:v>
                </c:pt>
                <c:pt idx="2">
                  <c:v>0.33903106848361109</c:v>
                </c:pt>
                <c:pt idx="3">
                  <c:v>0.34928944826846131</c:v>
                </c:pt>
                <c:pt idx="4">
                  <c:v>0.36520260655725745</c:v>
                </c:pt>
                <c:pt idx="5">
                  <c:v>0.37040088429349205</c:v>
                </c:pt>
                <c:pt idx="6">
                  <c:v>0.37366783480168997</c:v>
                </c:pt>
                <c:pt idx="7">
                  <c:v>0.38084301795141229</c:v>
                </c:pt>
                <c:pt idx="8">
                  <c:v>0.37766749975968472</c:v>
                </c:pt>
                <c:pt idx="9">
                  <c:v>0.37992404755986892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F4D-837E-AB5BC15C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031872"/>
        <c:axId val="288033408"/>
      </c:barChart>
      <c:catAx>
        <c:axId val="288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3408"/>
        <c:crosses val="autoZero"/>
        <c:auto val="1"/>
        <c:lblAlgn val="ctr"/>
        <c:lblOffset val="100"/>
        <c:noMultiLvlLbl val="0"/>
      </c:catAx>
      <c:valAx>
        <c:axId val="28803340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'1.5'!$B$14:$K$14</c:f>
              <c:numCache>
                <c:formatCode>0%</c:formatCode>
                <c:ptCount val="10"/>
                <c:pt idx="0">
                  <c:v>0.4662568290429645</c:v>
                </c:pt>
                <c:pt idx="1">
                  <c:v>0.46829663324029086</c:v>
                </c:pt>
                <c:pt idx="2">
                  <c:v>0.47194299888687358</c:v>
                </c:pt>
                <c:pt idx="3">
                  <c:v>0.47118800230895608</c:v>
                </c:pt>
                <c:pt idx="4">
                  <c:v>0.46555138126277706</c:v>
                </c:pt>
                <c:pt idx="5">
                  <c:v>0.46232688516821191</c:v>
                </c:pt>
                <c:pt idx="6">
                  <c:v>0.46338484800023261</c:v>
                </c:pt>
                <c:pt idx="7">
                  <c:v>0.45729873920095176</c:v>
                </c:pt>
                <c:pt idx="8">
                  <c:v>0.45646272892320167</c:v>
                </c:pt>
                <c:pt idx="9">
                  <c:v>0.45951433479115711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7E3-888B-FEB16253DEE7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'1.5'!$B$15:$K$15</c:f>
              <c:numCache>
                <c:formatCode>0%</c:formatCode>
                <c:ptCount val="10"/>
                <c:pt idx="0">
                  <c:v>0.5337431709570355</c:v>
                </c:pt>
                <c:pt idx="1">
                  <c:v>0.5317033667597092</c:v>
                </c:pt>
                <c:pt idx="2">
                  <c:v>0.52805700111312637</c:v>
                </c:pt>
                <c:pt idx="3">
                  <c:v>0.52881199769104392</c:v>
                </c:pt>
                <c:pt idx="4">
                  <c:v>0.53444861873722294</c:v>
                </c:pt>
                <c:pt idx="5">
                  <c:v>0.53767311483178815</c:v>
                </c:pt>
                <c:pt idx="6">
                  <c:v>0.53661515199976739</c:v>
                </c:pt>
                <c:pt idx="7">
                  <c:v>0.54270126079904824</c:v>
                </c:pt>
                <c:pt idx="8">
                  <c:v>0.54353727107679839</c:v>
                </c:pt>
                <c:pt idx="9">
                  <c:v>0.54048566520884289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1-47E3-888B-FEB16253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80784"/>
        <c:axId val="735926336"/>
      </c:barChart>
      <c:catAx>
        <c:axId val="7359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6336"/>
        <c:crosses val="autoZero"/>
        <c:auto val="1"/>
        <c:lblAlgn val="ctr"/>
        <c:lblOffset val="100"/>
        <c:noMultiLvlLbl val="0"/>
      </c:catAx>
      <c:valAx>
        <c:axId val="73592633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'1.6'!$B$4:$K$4</c:f>
              <c:numCache>
                <c:formatCode>#,##0</c:formatCode>
                <c:ptCount val="10"/>
                <c:pt idx="0">
                  <c:v>19644</c:v>
                </c:pt>
                <c:pt idx="1">
                  <c:v>20971</c:v>
                </c:pt>
                <c:pt idx="2">
                  <c:v>20711</c:v>
                </c:pt>
                <c:pt idx="3">
                  <c:v>22529</c:v>
                </c:pt>
                <c:pt idx="4">
                  <c:v>23025</c:v>
                </c:pt>
                <c:pt idx="5">
                  <c:v>23685</c:v>
                </c:pt>
                <c:pt idx="6">
                  <c:v>23544</c:v>
                </c:pt>
                <c:pt idx="7">
                  <c:v>24674</c:v>
                </c:pt>
                <c:pt idx="8">
                  <c:v>25407</c:v>
                </c:pt>
                <c:pt idx="9">
                  <c:v>24731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2-4E75-AA5B-A7FC86B14ED7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'1.6'!$B$5:$K$5</c:f>
              <c:numCache>
                <c:formatCode>#,##0</c:formatCode>
                <c:ptCount val="10"/>
                <c:pt idx="0">
                  <c:v>15804</c:v>
                </c:pt>
                <c:pt idx="1">
                  <c:v>16576</c:v>
                </c:pt>
                <c:pt idx="2">
                  <c:v>17251</c:v>
                </c:pt>
                <c:pt idx="3">
                  <c:v>19332</c:v>
                </c:pt>
                <c:pt idx="4">
                  <c:v>20205</c:v>
                </c:pt>
                <c:pt idx="5">
                  <c:v>21923</c:v>
                </c:pt>
                <c:pt idx="6">
                  <c:v>22241</c:v>
                </c:pt>
                <c:pt idx="7">
                  <c:v>21935</c:v>
                </c:pt>
                <c:pt idx="8">
                  <c:v>22819</c:v>
                </c:pt>
                <c:pt idx="9">
                  <c:v>23623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2-4E75-AA5B-A7FC86B1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60544"/>
        <c:axId val="288062080"/>
      </c:barChart>
      <c:catAx>
        <c:axId val="28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2080"/>
        <c:crosses val="autoZero"/>
        <c:auto val="1"/>
        <c:lblAlgn val="ctr"/>
        <c:lblOffset val="100"/>
        <c:noMultiLvlLbl val="0"/>
      </c:catAx>
      <c:valAx>
        <c:axId val="2880620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Churn in 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'1.7'!$B$4:$K$4</c:f>
              <c:numCache>
                <c:formatCode>#,##0</c:formatCode>
                <c:ptCount val="10"/>
                <c:pt idx="0">
                  <c:v>20999</c:v>
                </c:pt>
                <c:pt idx="1">
                  <c:v>25195</c:v>
                </c:pt>
                <c:pt idx="2">
                  <c:v>26043</c:v>
                </c:pt>
                <c:pt idx="3">
                  <c:v>26065</c:v>
                </c:pt>
                <c:pt idx="4">
                  <c:v>33565</c:v>
                </c:pt>
                <c:pt idx="5">
                  <c:v>37980</c:v>
                </c:pt>
                <c:pt idx="6">
                  <c:v>37145</c:v>
                </c:pt>
                <c:pt idx="7">
                  <c:v>40813</c:v>
                </c:pt>
                <c:pt idx="8">
                  <c:v>40800</c:v>
                </c:pt>
                <c:pt idx="9">
                  <c:v>34324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AB-9D99-9414B345D4D0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'1.7'!$B$5:$K$5</c:f>
              <c:numCache>
                <c:formatCode>#,##0</c:formatCode>
                <c:ptCount val="10"/>
                <c:pt idx="0">
                  <c:v>-26892</c:v>
                </c:pt>
                <c:pt idx="1">
                  <c:v>-21166</c:v>
                </c:pt>
                <c:pt idx="2">
                  <c:v>-17624</c:v>
                </c:pt>
                <c:pt idx="3">
                  <c:v>-16124</c:v>
                </c:pt>
                <c:pt idx="4">
                  <c:v>-15732</c:v>
                </c:pt>
                <c:pt idx="5">
                  <c:v>-15716</c:v>
                </c:pt>
                <c:pt idx="6">
                  <c:v>-16452</c:v>
                </c:pt>
                <c:pt idx="7">
                  <c:v>-18613</c:v>
                </c:pt>
                <c:pt idx="8">
                  <c:v>-17872</c:v>
                </c:pt>
                <c:pt idx="9">
                  <c:v>-15691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356608"/>
        <c:axId val="288428032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'1.7'!$B$3:$K$3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'1.7'!$B$6:$K$6</c:f>
              <c:numCache>
                <c:formatCode>#,##0</c:formatCode>
                <c:ptCount val="10"/>
                <c:pt idx="0">
                  <c:v>-5893</c:v>
                </c:pt>
                <c:pt idx="1">
                  <c:v>4029</c:v>
                </c:pt>
                <c:pt idx="2">
                  <c:v>8419</c:v>
                </c:pt>
                <c:pt idx="3">
                  <c:v>9941</c:v>
                </c:pt>
                <c:pt idx="4">
                  <c:v>17833</c:v>
                </c:pt>
                <c:pt idx="5">
                  <c:v>22264</c:v>
                </c:pt>
                <c:pt idx="6">
                  <c:v>20693</c:v>
                </c:pt>
                <c:pt idx="7">
                  <c:v>22200</c:v>
                </c:pt>
                <c:pt idx="8">
                  <c:v>22928</c:v>
                </c:pt>
                <c:pt idx="9">
                  <c:v>18633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6608"/>
        <c:axId val="288428032"/>
      </c:lineChart>
      <c:catAx>
        <c:axId val="2883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rgbClr val="CC006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28032"/>
        <c:crosses val="autoZero"/>
        <c:auto val="1"/>
        <c:lblAlgn val="ctr"/>
        <c:lblOffset val="100"/>
        <c:noMultiLvlLbl val="0"/>
      </c:catAx>
      <c:valAx>
        <c:axId val="288428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Churn in 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'1.8'!$B$4:$K$4</c:f>
              <c:numCache>
                <c:formatCode>#,##0</c:formatCode>
                <c:ptCount val="10"/>
                <c:pt idx="0">
                  <c:v>9990</c:v>
                </c:pt>
                <c:pt idx="1">
                  <c:v>11997</c:v>
                </c:pt>
                <c:pt idx="2">
                  <c:v>11917</c:v>
                </c:pt>
                <c:pt idx="3">
                  <c:v>13820</c:v>
                </c:pt>
                <c:pt idx="4">
                  <c:v>17190</c:v>
                </c:pt>
                <c:pt idx="5">
                  <c:v>18054</c:v>
                </c:pt>
                <c:pt idx="6">
                  <c:v>15720</c:v>
                </c:pt>
                <c:pt idx="7">
                  <c:v>17766</c:v>
                </c:pt>
                <c:pt idx="8">
                  <c:v>16675</c:v>
                </c:pt>
                <c:pt idx="9">
                  <c:v>13633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1-49DB-B9BE-CD81199D49D6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'1.8'!$B$5:$K$5</c:f>
              <c:numCache>
                <c:formatCode>#,##0</c:formatCode>
                <c:ptCount val="10"/>
                <c:pt idx="0">
                  <c:v>-15214</c:v>
                </c:pt>
                <c:pt idx="1">
                  <c:v>-12671</c:v>
                </c:pt>
                <c:pt idx="2">
                  <c:v>-10342</c:v>
                </c:pt>
                <c:pt idx="3">
                  <c:v>-9273</c:v>
                </c:pt>
                <c:pt idx="4">
                  <c:v>-8121</c:v>
                </c:pt>
                <c:pt idx="5">
                  <c:v>-7369</c:v>
                </c:pt>
                <c:pt idx="6">
                  <c:v>-8542</c:v>
                </c:pt>
                <c:pt idx="7">
                  <c:v>-8236</c:v>
                </c:pt>
                <c:pt idx="8">
                  <c:v>-7773</c:v>
                </c:pt>
                <c:pt idx="9">
                  <c:v>-7935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73472"/>
        <c:axId val="288475008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'1.8'!$B$3:$K$3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'1.8'!$B$6:$K$6</c:f>
              <c:numCache>
                <c:formatCode>#,##0</c:formatCode>
                <c:ptCount val="10"/>
                <c:pt idx="0">
                  <c:v>-5224</c:v>
                </c:pt>
                <c:pt idx="1">
                  <c:v>-674</c:v>
                </c:pt>
                <c:pt idx="2">
                  <c:v>1575</c:v>
                </c:pt>
                <c:pt idx="3">
                  <c:v>4547</c:v>
                </c:pt>
                <c:pt idx="4">
                  <c:v>9069</c:v>
                </c:pt>
                <c:pt idx="5">
                  <c:v>10685</c:v>
                </c:pt>
                <c:pt idx="6">
                  <c:v>7178</c:v>
                </c:pt>
                <c:pt idx="7">
                  <c:v>9530</c:v>
                </c:pt>
                <c:pt idx="8">
                  <c:v>8902</c:v>
                </c:pt>
                <c:pt idx="9">
                  <c:v>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008"/>
      </c:lineChart>
      <c:catAx>
        <c:axId val="28847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5008"/>
        <c:crosses val="autoZero"/>
        <c:auto val="1"/>
        <c:lblAlgn val="ctr"/>
        <c:lblOffset val="100"/>
        <c:noMultiLvlLbl val="0"/>
      </c:catAx>
      <c:valAx>
        <c:axId val="28847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Churn in 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'1.9'!$B$4:$K$4</c:f>
              <c:numCache>
                <c:formatCode>_-* #,##0_-;\-* #,##0_-;_-* "-"??_-;_-@_-</c:formatCode>
                <c:ptCount val="10"/>
                <c:pt idx="0">
                  <c:v>11009</c:v>
                </c:pt>
                <c:pt idx="1">
                  <c:v>13198</c:v>
                </c:pt>
                <c:pt idx="2">
                  <c:v>14126</c:v>
                </c:pt>
                <c:pt idx="3">
                  <c:v>12245</c:v>
                </c:pt>
                <c:pt idx="4">
                  <c:v>16375</c:v>
                </c:pt>
                <c:pt idx="5">
                  <c:v>19926</c:v>
                </c:pt>
                <c:pt idx="6">
                  <c:v>21425</c:v>
                </c:pt>
                <c:pt idx="7">
                  <c:v>23047</c:v>
                </c:pt>
                <c:pt idx="8">
                  <c:v>24125</c:v>
                </c:pt>
                <c:pt idx="9">
                  <c:v>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D39-8D77-A83B74631938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'1.9'!$B$5:$K$5</c:f>
              <c:numCache>
                <c:formatCode>_-* #,##0_-;\-* #,##0_-;_-* "-"??_-;_-@_-</c:formatCode>
                <c:ptCount val="10"/>
                <c:pt idx="0">
                  <c:v>-11678</c:v>
                </c:pt>
                <c:pt idx="1">
                  <c:v>-8495</c:v>
                </c:pt>
                <c:pt idx="2">
                  <c:v>-7282</c:v>
                </c:pt>
                <c:pt idx="3">
                  <c:v>-6851</c:v>
                </c:pt>
                <c:pt idx="4">
                  <c:v>-7611</c:v>
                </c:pt>
                <c:pt idx="5">
                  <c:v>-8347</c:v>
                </c:pt>
                <c:pt idx="6">
                  <c:v>-7910</c:v>
                </c:pt>
                <c:pt idx="7">
                  <c:v>-10377</c:v>
                </c:pt>
                <c:pt idx="8">
                  <c:v>-10099</c:v>
                </c:pt>
                <c:pt idx="9">
                  <c:v>-7756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74432"/>
        <c:axId val="289475968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'1.9'!$B$3:$K$3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'1.9'!$B$6:$K$6</c:f>
              <c:numCache>
                <c:formatCode>_-* #,##0_-;\-* #,##0_-;_-* "-"??_-;_-@_-</c:formatCode>
                <c:ptCount val="10"/>
                <c:pt idx="0">
                  <c:v>-669</c:v>
                </c:pt>
                <c:pt idx="1">
                  <c:v>4703</c:v>
                </c:pt>
                <c:pt idx="2">
                  <c:v>6844</c:v>
                </c:pt>
                <c:pt idx="3">
                  <c:v>5394</c:v>
                </c:pt>
                <c:pt idx="4">
                  <c:v>8764</c:v>
                </c:pt>
                <c:pt idx="5">
                  <c:v>11579</c:v>
                </c:pt>
                <c:pt idx="6">
                  <c:v>13515</c:v>
                </c:pt>
                <c:pt idx="7">
                  <c:v>12670</c:v>
                </c:pt>
                <c:pt idx="8">
                  <c:v>14026</c:v>
                </c:pt>
                <c:pt idx="9">
                  <c:v>12935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4432"/>
        <c:axId val="289475968"/>
      </c:lineChart>
      <c:catAx>
        <c:axId val="2894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68"/>
        <c:crosses val="autoZero"/>
        <c:auto val="1"/>
        <c:lblAlgn val="ctr"/>
        <c:lblOffset val="100"/>
        <c:noMultiLvlLbl val="0"/>
      </c:catAx>
      <c:valAx>
        <c:axId val="28947596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'2.1'!$B$4:$K$4</c:f>
              <c:numCache>
                <c:formatCode>_-* #,##0_-;\-* #,##0_-;_-* "-"??_-;_-@_-</c:formatCode>
                <c:ptCount val="10"/>
                <c:pt idx="0">
                  <c:v>98506</c:v>
                </c:pt>
                <c:pt idx="1">
                  <c:v>100227</c:v>
                </c:pt>
                <c:pt idx="2">
                  <c:v>104210</c:v>
                </c:pt>
                <c:pt idx="3">
                  <c:v>108816</c:v>
                </c:pt>
                <c:pt idx="4">
                  <c:v>116372</c:v>
                </c:pt>
                <c:pt idx="5">
                  <c:v>125827</c:v>
                </c:pt>
                <c:pt idx="6">
                  <c:v>135195</c:v>
                </c:pt>
                <c:pt idx="7">
                  <c:v>145851</c:v>
                </c:pt>
                <c:pt idx="8">
                  <c:v>155965</c:v>
                </c:pt>
                <c:pt idx="9">
                  <c:v>165241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E-4888-B50A-5A2B2A2D55DC}"/>
            </c:ext>
          </c:extLst>
        </c:ser>
        <c:ser>
          <c:idx val="1"/>
          <c:order val="1"/>
          <c:tx>
            <c:strRef>
              <c:f>'2.1'!$A$5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'2.1'!$B$5:$K$5</c:f>
              <c:numCache>
                <c:formatCode>_-* #,##0_-;\-* #,##0_-;_-* "-"??_-;_-@_-</c:formatCode>
                <c:ptCount val="10"/>
                <c:pt idx="0">
                  <c:v>123754</c:v>
                </c:pt>
                <c:pt idx="1">
                  <c:v>124981</c:v>
                </c:pt>
                <c:pt idx="2">
                  <c:v>128536</c:v>
                </c:pt>
                <c:pt idx="3">
                  <c:v>132148</c:v>
                </c:pt>
                <c:pt idx="4">
                  <c:v>139509</c:v>
                </c:pt>
                <c:pt idx="5">
                  <c:v>149050</c:v>
                </c:pt>
                <c:pt idx="6">
                  <c:v>156789</c:v>
                </c:pt>
                <c:pt idx="7">
                  <c:v>163016</c:v>
                </c:pt>
                <c:pt idx="8">
                  <c:v>170885</c:v>
                </c:pt>
                <c:pt idx="9">
                  <c:v>176864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E-4888-B50A-5A2B2A2D55DC}"/>
            </c:ext>
          </c:extLst>
        </c:ser>
        <c:ser>
          <c:idx val="2"/>
          <c:order val="2"/>
          <c:tx>
            <c:strRef>
              <c:f>'2.1'!$A$6</c:f>
              <c:strCache>
                <c:ptCount val="1"/>
                <c:pt idx="0">
                  <c:v>BMW area (Border, Midlands, and 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'2.1'!$B$6:$K$6</c:f>
              <c:numCache>
                <c:formatCode>_-* #,##0_-;\-* #,##0_-;_-* "-"??_-;_-@_-</c:formatCode>
                <c:ptCount val="10"/>
                <c:pt idx="0">
                  <c:v>57951</c:v>
                </c:pt>
                <c:pt idx="1">
                  <c:v>59032</c:v>
                </c:pt>
                <c:pt idx="2">
                  <c:v>59913</c:v>
                </c:pt>
                <c:pt idx="3">
                  <c:v>61636</c:v>
                </c:pt>
                <c:pt idx="4">
                  <c:v>64552</c:v>
                </c:pt>
                <c:pt idx="5">
                  <c:v>67820</c:v>
                </c:pt>
                <c:pt idx="6">
                  <c:v>71406</c:v>
                </c:pt>
                <c:pt idx="7">
                  <c:v>76723</c:v>
                </c:pt>
                <c:pt idx="8">
                  <c:v>81668</c:v>
                </c:pt>
                <c:pt idx="9">
                  <c:v>85046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E-4888-B50A-5A2B2A2D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'2.2'!$A$21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'2.2'!$B$21:$K$21</c:f>
              <c:numCache>
                <c:formatCode>0.0%</c:formatCode>
                <c:ptCount val="10"/>
                <c:pt idx="0">
                  <c:v>0.31822948979290377</c:v>
                </c:pt>
                <c:pt idx="1">
                  <c:v>0.30897700449815174</c:v>
                </c:pt>
                <c:pt idx="2">
                  <c:v>0.30680058988825876</c:v>
                </c:pt>
                <c:pt idx="3">
                  <c:v>0.30812814177387748</c:v>
                </c:pt>
                <c:pt idx="4">
                  <c:v>0.31090699272244571</c:v>
                </c:pt>
                <c:pt idx="5">
                  <c:v>0.31654815128457392</c:v>
                </c:pt>
                <c:pt idx="6">
                  <c:v>0.32141069044440207</c:v>
                </c:pt>
                <c:pt idx="7">
                  <c:v>0.31847202012340248</c:v>
                </c:pt>
                <c:pt idx="8">
                  <c:v>0.32468529816119607</c:v>
                </c:pt>
                <c:pt idx="9">
                  <c:v>0.3243619271935218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7-469C-A597-326BC16F0CA9}"/>
            </c:ext>
          </c:extLst>
        </c:ser>
        <c:ser>
          <c:idx val="1"/>
          <c:order val="1"/>
          <c:tx>
            <c:strRef>
              <c:f>'2.2'!$A$22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'2.2'!$B$22:$K$22</c:f>
              <c:numCache>
                <c:formatCode>0.0%</c:formatCode>
                <c:ptCount val="10"/>
                <c:pt idx="0">
                  <c:v>0.45030133829655233</c:v>
                </c:pt>
                <c:pt idx="1">
                  <c:v>0.4572898264574457</c:v>
                </c:pt>
                <c:pt idx="2">
                  <c:v>0.46477912206431543</c:v>
                </c:pt>
                <c:pt idx="3">
                  <c:v>0.46227741330834116</c:v>
                </c:pt>
                <c:pt idx="4">
                  <c:v>0.46078725660883313</c:v>
                </c:pt>
                <c:pt idx="5">
                  <c:v>0.45810657666969701</c:v>
                </c:pt>
                <c:pt idx="6">
                  <c:v>0.45253194735838259</c:v>
                </c:pt>
                <c:pt idx="7">
                  <c:v>0.452032080132652</c:v>
                </c:pt>
                <c:pt idx="8">
                  <c:v>0.44530847224609038</c:v>
                </c:pt>
                <c:pt idx="9">
                  <c:v>0.44614550873865327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7-469C-A597-326BC16F0CA9}"/>
            </c:ext>
          </c:extLst>
        </c:ser>
        <c:ser>
          <c:idx val="2"/>
          <c:order val="2"/>
          <c:tx>
            <c:strRef>
              <c:f>'2.2'!$A$23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'2.2'!$B$23:$K$23</c:f>
              <c:numCache>
                <c:formatCode>0.0%</c:formatCode>
                <c:ptCount val="10"/>
                <c:pt idx="0">
                  <c:v>0.23146917191054389</c:v>
                </c:pt>
                <c:pt idx="1">
                  <c:v>0.23373316904440256</c:v>
                </c:pt>
                <c:pt idx="2">
                  <c:v>0.22842028804742584</c:v>
                </c:pt>
                <c:pt idx="3">
                  <c:v>0.22959444491778139</c:v>
                </c:pt>
                <c:pt idx="4">
                  <c:v>0.22830575066872119</c:v>
                </c:pt>
                <c:pt idx="5">
                  <c:v>0.2253452720457291</c:v>
                </c:pt>
                <c:pt idx="6">
                  <c:v>0.22605736219721534</c:v>
                </c:pt>
                <c:pt idx="7">
                  <c:v>0.22949589974394549</c:v>
                </c:pt>
                <c:pt idx="8">
                  <c:v>0.23000622959271352</c:v>
                </c:pt>
                <c:pt idx="9">
                  <c:v>0.22949256406782487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7-469C-A597-326BC16F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001120"/>
        <c:axId val="753997512"/>
      </c:barChart>
      <c:catAx>
        <c:axId val="7540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97512"/>
        <c:crosses val="autoZero"/>
        <c:auto val="1"/>
        <c:lblAlgn val="ctr"/>
        <c:lblOffset val="100"/>
        <c:noMultiLvlLbl val="0"/>
      </c:catAx>
      <c:valAx>
        <c:axId val="753997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00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'2.3'!$A$23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'2.3'!$B$23:$K$23</c:f>
              <c:numCache>
                <c:formatCode>0.0%</c:formatCode>
                <c:ptCount val="10"/>
                <c:pt idx="0">
                  <c:v>0.38268825743189588</c:v>
                </c:pt>
                <c:pt idx="1">
                  <c:v>0.39193274388367955</c:v>
                </c:pt>
                <c:pt idx="2">
                  <c:v>0.3990355713024904</c:v>
                </c:pt>
                <c:pt idx="3">
                  <c:v>0.40442394717970276</c:v>
                </c:pt>
                <c:pt idx="4">
                  <c:v>0.40911916490734224</c:v>
                </c:pt>
                <c:pt idx="5">
                  <c:v>0.41180896105964337</c:v>
                </c:pt>
                <c:pt idx="6">
                  <c:v>0.41546106106924863</c:v>
                </c:pt>
                <c:pt idx="7">
                  <c:v>0.42914482149372973</c:v>
                </c:pt>
                <c:pt idx="8">
                  <c:v>0.42960730511447975</c:v>
                </c:pt>
                <c:pt idx="9">
                  <c:v>0.43781589406788668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81F-A017-7AB1E12F8CAA}"/>
            </c:ext>
          </c:extLst>
        </c:ser>
        <c:ser>
          <c:idx val="1"/>
          <c:order val="1"/>
          <c:tx>
            <c:strRef>
              <c:f>'2.3'!$A$22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'2.3'!$B$22:$K$22</c:f>
              <c:numCache>
                <c:formatCode>0.0%</c:formatCode>
                <c:ptCount val="10"/>
                <c:pt idx="0">
                  <c:v>0.43355315402409972</c:v>
                </c:pt>
                <c:pt idx="1">
                  <c:v>0.42385532176727886</c:v>
                </c:pt>
                <c:pt idx="2">
                  <c:v>0.41690436295263555</c:v>
                </c:pt>
                <c:pt idx="3">
                  <c:v>0.41444521377877791</c:v>
                </c:pt>
                <c:pt idx="4">
                  <c:v>0.41303659394792402</c:v>
                </c:pt>
                <c:pt idx="5">
                  <c:v>0.41449431353274868</c:v>
                </c:pt>
                <c:pt idx="6">
                  <c:v>0.41339065711043177</c:v>
                </c:pt>
                <c:pt idx="7">
                  <c:v>0.39786061339325152</c:v>
                </c:pt>
                <c:pt idx="8">
                  <c:v>0.39568620394943999</c:v>
                </c:pt>
                <c:pt idx="9">
                  <c:v>0.38787646921294822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81F-A017-7AB1E12F8CAA}"/>
            </c:ext>
          </c:extLst>
        </c:ser>
        <c:ser>
          <c:idx val="0"/>
          <c:order val="2"/>
          <c:tx>
            <c:strRef>
              <c:f>'2.3'!$A$21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'2.3'!$B$21:$K$21</c:f>
              <c:numCache>
                <c:formatCode>0.0%</c:formatCode>
                <c:ptCount val="10"/>
                <c:pt idx="0">
                  <c:v>0.18375858854400443</c:v>
                </c:pt>
                <c:pt idx="1">
                  <c:v>0.1842119343490416</c:v>
                </c:pt>
                <c:pt idx="2">
                  <c:v>0.18406006574487407</c:v>
                </c:pt>
                <c:pt idx="3">
                  <c:v>0.18113083904151933</c:v>
                </c:pt>
                <c:pt idx="4">
                  <c:v>0.17784424114473377</c:v>
                </c:pt>
                <c:pt idx="5">
                  <c:v>0.17369672540760794</c:v>
                </c:pt>
                <c:pt idx="6">
                  <c:v>0.1711482818203196</c:v>
                </c:pt>
                <c:pt idx="7">
                  <c:v>0.17299456511301875</c:v>
                </c:pt>
                <c:pt idx="8">
                  <c:v>0.17470649093608026</c:v>
                </c:pt>
                <c:pt idx="9">
                  <c:v>0.17430763671916513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4-481F-A017-7AB1E12F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246656"/>
        <c:axId val="290248192"/>
      </c:barChart>
      <c:catAx>
        <c:axId val="290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8192"/>
        <c:crosses val="autoZero"/>
        <c:auto val="1"/>
        <c:lblAlgn val="ctr"/>
        <c:lblOffset val="100"/>
        <c:noMultiLvlLbl val="0"/>
      </c:catAx>
      <c:valAx>
        <c:axId val="290248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4277</c:v>
                </c:pt>
                <c:pt idx="1">
                  <c:v>2099</c:v>
                </c:pt>
                <c:pt idx="2">
                  <c:v>415</c:v>
                </c:pt>
                <c:pt idx="3">
                  <c:v>3899</c:v>
                </c:pt>
                <c:pt idx="4">
                  <c:v>1369</c:v>
                </c:pt>
                <c:pt idx="5">
                  <c:v>2378</c:v>
                </c:pt>
                <c:pt idx="6">
                  <c:v>177</c:v>
                </c:pt>
                <c:pt idx="7">
                  <c:v>824</c:v>
                </c:pt>
                <c:pt idx="8">
                  <c:v>1617</c:v>
                </c:pt>
                <c:pt idx="9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7-4D5D-9C75-2A22DE1C4FA3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-5893</c:v>
                </c:pt>
                <c:pt idx="1">
                  <c:v>4029</c:v>
                </c:pt>
                <c:pt idx="2">
                  <c:v>8419</c:v>
                </c:pt>
                <c:pt idx="3">
                  <c:v>9941</c:v>
                </c:pt>
                <c:pt idx="4">
                  <c:v>17833</c:v>
                </c:pt>
                <c:pt idx="5">
                  <c:v>22264</c:v>
                </c:pt>
                <c:pt idx="6">
                  <c:v>20693</c:v>
                </c:pt>
                <c:pt idx="7">
                  <c:v>22200</c:v>
                </c:pt>
                <c:pt idx="8">
                  <c:v>22928</c:v>
                </c:pt>
                <c:pt idx="9">
                  <c:v>18633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7-4D5D-9C75-2A22DE1C4FA3}"/>
            </c:ext>
          </c:extLst>
        </c:ser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11466</c:v>
                </c:pt>
                <c:pt idx="1">
                  <c:v>9871</c:v>
                </c:pt>
                <c:pt idx="2">
                  <c:v>9151</c:v>
                </c:pt>
                <c:pt idx="3">
                  <c:v>11089</c:v>
                </c:pt>
                <c:pt idx="4">
                  <c:v>10317</c:v>
                </c:pt>
                <c:pt idx="5">
                  <c:v>10724</c:v>
                </c:pt>
                <c:pt idx="6">
                  <c:v>9385</c:v>
                </c:pt>
                <c:pt idx="7">
                  <c:v>9823</c:v>
                </c:pt>
                <c:pt idx="8">
                  <c:v>9905</c:v>
                </c:pt>
                <c:pt idx="9">
                  <c:v>7954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7-4D5D-9C75-2A22DE1C4FA3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-7189</c:v>
                </c:pt>
                <c:pt idx="1">
                  <c:v>-7772</c:v>
                </c:pt>
                <c:pt idx="2">
                  <c:v>-8736</c:v>
                </c:pt>
                <c:pt idx="3">
                  <c:v>-7190</c:v>
                </c:pt>
                <c:pt idx="4">
                  <c:v>-8948</c:v>
                </c:pt>
                <c:pt idx="5">
                  <c:v>-8346</c:v>
                </c:pt>
                <c:pt idx="6">
                  <c:v>-9208</c:v>
                </c:pt>
                <c:pt idx="7">
                  <c:v>-8999</c:v>
                </c:pt>
                <c:pt idx="8">
                  <c:v>-8288</c:v>
                </c:pt>
                <c:pt idx="9">
                  <c:v>-7826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7-4D5D-9C75-2A22DE1C4FA3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20999</c:v>
                </c:pt>
                <c:pt idx="1">
                  <c:v>25195</c:v>
                </c:pt>
                <c:pt idx="2">
                  <c:v>26043</c:v>
                </c:pt>
                <c:pt idx="3">
                  <c:v>26065</c:v>
                </c:pt>
                <c:pt idx="4">
                  <c:v>33565</c:v>
                </c:pt>
                <c:pt idx="5">
                  <c:v>37980</c:v>
                </c:pt>
                <c:pt idx="6">
                  <c:v>37145</c:v>
                </c:pt>
                <c:pt idx="7">
                  <c:v>40813</c:v>
                </c:pt>
                <c:pt idx="8">
                  <c:v>40800</c:v>
                </c:pt>
                <c:pt idx="9">
                  <c:v>34324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7-4D5D-9C75-2A22DE1C4FA3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-26892</c:v>
                </c:pt>
                <c:pt idx="1">
                  <c:v>-21166</c:v>
                </c:pt>
                <c:pt idx="2">
                  <c:v>-17624</c:v>
                </c:pt>
                <c:pt idx="3">
                  <c:v>-16124</c:v>
                </c:pt>
                <c:pt idx="4">
                  <c:v>-15732</c:v>
                </c:pt>
                <c:pt idx="5">
                  <c:v>-15716</c:v>
                </c:pt>
                <c:pt idx="6">
                  <c:v>-16452</c:v>
                </c:pt>
                <c:pt idx="7">
                  <c:v>-18613</c:v>
                </c:pt>
                <c:pt idx="8">
                  <c:v>-17872</c:v>
                </c:pt>
                <c:pt idx="9">
                  <c:v>-15691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A7-4D5D-9C75-2A22DE1C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87744"/>
        <c:axId val="265889280"/>
      </c:lineChart>
      <c:catAx>
        <c:axId val="265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5870516185477"/>
          <c:y val="2.5428331875182269E-2"/>
          <c:w val="0.85219685039370074"/>
          <c:h val="0.5083391659375911"/>
        </c:manualLayout>
      </c:layout>
      <c:lineChart>
        <c:grouping val="standard"/>
        <c:varyColors val="0"/>
        <c:ser>
          <c:idx val="0"/>
          <c:order val="0"/>
          <c:tx>
            <c:strRef>
              <c:f>'3.1'!$A$4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'3.1'!$B$4:$K$4</c:f>
              <c:numCache>
                <c:formatCode>General</c:formatCode>
                <c:ptCount val="10"/>
                <c:pt idx="0">
                  <c:v>14266</c:v>
                </c:pt>
                <c:pt idx="1">
                  <c:v>13821</c:v>
                </c:pt>
                <c:pt idx="2">
                  <c:v>14204</c:v>
                </c:pt>
                <c:pt idx="3">
                  <c:v>14870</c:v>
                </c:pt>
                <c:pt idx="4">
                  <c:v>15104</c:v>
                </c:pt>
                <c:pt idx="5">
                  <c:v>17518</c:v>
                </c:pt>
                <c:pt idx="6">
                  <c:v>18918</c:v>
                </c:pt>
                <c:pt idx="7">
                  <c:v>20397</c:v>
                </c:pt>
                <c:pt idx="8">
                  <c:v>23082</c:v>
                </c:pt>
                <c:pt idx="9">
                  <c:v>23336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4-4ECB-97C8-BDCCA4E6BFAD}"/>
            </c:ext>
          </c:extLst>
        </c:ser>
        <c:ser>
          <c:idx val="1"/>
          <c:order val="1"/>
          <c:tx>
            <c:strRef>
              <c:f>'3.1'!$A$5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'3.1'!$B$5:$K$5</c:f>
              <c:numCache>
                <c:formatCode>General</c:formatCode>
                <c:ptCount val="10"/>
                <c:pt idx="0">
                  <c:v>161088</c:v>
                </c:pt>
                <c:pt idx="1">
                  <c:v>160293</c:v>
                </c:pt>
                <c:pt idx="2">
                  <c:v>162775</c:v>
                </c:pt>
                <c:pt idx="3">
                  <c:v>165298</c:v>
                </c:pt>
                <c:pt idx="4">
                  <c:v>171754</c:v>
                </c:pt>
                <c:pt idx="5">
                  <c:v>180833</c:v>
                </c:pt>
                <c:pt idx="6">
                  <c:v>187431</c:v>
                </c:pt>
                <c:pt idx="7">
                  <c:v>194784</c:v>
                </c:pt>
                <c:pt idx="8">
                  <c:v>203850</c:v>
                </c:pt>
                <c:pt idx="9">
                  <c:v>210117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4-4ECB-97C8-BDCCA4E6BFAD}"/>
            </c:ext>
          </c:extLst>
        </c:ser>
        <c:ser>
          <c:idx val="2"/>
          <c:order val="2"/>
          <c:tx>
            <c:strRef>
              <c:f>'3.1'!$A$6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'3.1'!$B$6:$K$6</c:f>
              <c:numCache>
                <c:formatCode>General</c:formatCode>
                <c:ptCount val="10"/>
                <c:pt idx="0">
                  <c:v>44275</c:v>
                </c:pt>
                <c:pt idx="1">
                  <c:v>45226</c:v>
                </c:pt>
                <c:pt idx="2">
                  <c:v>46511</c:v>
                </c:pt>
                <c:pt idx="3">
                  <c:v>49025</c:v>
                </c:pt>
                <c:pt idx="4">
                  <c:v>54877</c:v>
                </c:pt>
                <c:pt idx="5">
                  <c:v>59541</c:v>
                </c:pt>
                <c:pt idx="6">
                  <c:v>63977</c:v>
                </c:pt>
                <c:pt idx="7">
                  <c:v>69509</c:v>
                </c:pt>
                <c:pt idx="8">
                  <c:v>72906</c:v>
                </c:pt>
                <c:pt idx="9">
                  <c:v>77296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4-4ECB-97C8-BDCCA4E6BFAD}"/>
            </c:ext>
          </c:extLst>
        </c:ser>
        <c:ser>
          <c:idx val="3"/>
          <c:order val="3"/>
          <c:tx>
            <c:strRef>
              <c:f>'3.1'!$A$7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'3.1'!$B$7:$K$7</c:f>
              <c:numCache>
                <c:formatCode>General</c:formatCode>
                <c:ptCount val="10"/>
                <c:pt idx="0">
                  <c:v>60582</c:v>
                </c:pt>
                <c:pt idx="1">
                  <c:v>64900</c:v>
                </c:pt>
                <c:pt idx="2">
                  <c:v>69169</c:v>
                </c:pt>
                <c:pt idx="3">
                  <c:v>73407</c:v>
                </c:pt>
                <c:pt idx="4">
                  <c:v>78698</c:v>
                </c:pt>
                <c:pt idx="5">
                  <c:v>84805</c:v>
                </c:pt>
                <c:pt idx="6">
                  <c:v>93064</c:v>
                </c:pt>
                <c:pt idx="7">
                  <c:v>100900</c:v>
                </c:pt>
                <c:pt idx="8">
                  <c:v>108680</c:v>
                </c:pt>
                <c:pt idx="9">
                  <c:v>116402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44-4ECB-97C8-BDCCA4E6B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9176"/>
        <c:axId val="725921632"/>
      </c:lineChart>
      <c:catAx>
        <c:axId val="72592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1632"/>
        <c:crosses val="autoZero"/>
        <c:auto val="1"/>
        <c:lblAlgn val="ctr"/>
        <c:lblOffset val="100"/>
        <c:noMultiLvlLbl val="0"/>
      </c:catAx>
      <c:valAx>
        <c:axId val="72592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'!$B$58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9E-4EF5-83DF-4C9FE5E6B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9E-4EF5-83DF-4C9FE5E6B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9E-4EF5-83DF-4C9FE5E6B5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9E-4EF5-83DF-4C9FE5E6B5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'!$A$59:$A$62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'!$B$59:$B$62</c:f>
              <c:numCache>
                <c:formatCode>0.0%</c:formatCode>
                <c:ptCount val="4"/>
                <c:pt idx="0">
                  <c:v>5.0911634446898946E-2</c:v>
                </c:pt>
                <c:pt idx="1">
                  <c:v>0.57488107176377801</c:v>
                </c:pt>
                <c:pt idx="2">
                  <c:v>0.15800593124466919</c:v>
                </c:pt>
                <c:pt idx="3">
                  <c:v>0.21620136254465386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9E-4EF5-83DF-4C9FE5E6B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'!$K$58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7-4867-89D6-B25C801CB9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7-4867-89D6-B25C801CB9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7-4867-89D6-B25C801CB9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7-4867-89D6-B25C801CB9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'!$A$59:$A$62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'!$K$59:$K$62</c:f>
              <c:numCache>
                <c:formatCode>0.0%</c:formatCode>
                <c:ptCount val="4"/>
                <c:pt idx="0">
                  <c:v>5.4631734445196194E-2</c:v>
                </c:pt>
                <c:pt idx="1">
                  <c:v>0.49190333160872851</c:v>
                </c:pt>
                <c:pt idx="2">
                  <c:v>0.1809570854334884</c:v>
                </c:pt>
                <c:pt idx="3">
                  <c:v>0.27250784851258686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97-4867-89D6-B25C801CB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2390605195857E-2"/>
          <c:y val="3.5776421264598582E-2"/>
          <c:w val="0.94975628046494187"/>
          <c:h val="0.78211176383324976"/>
        </c:manualLayout>
      </c:layout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13700</c:v>
                </c:pt>
                <c:pt idx="1">
                  <c:v>13153</c:v>
                </c:pt>
                <c:pt idx="2">
                  <c:v>13414</c:v>
                </c:pt>
                <c:pt idx="3">
                  <c:v>13882</c:v>
                </c:pt>
                <c:pt idx="4">
                  <c:v>14097</c:v>
                </c:pt>
                <c:pt idx="5">
                  <c:v>16194</c:v>
                </c:pt>
                <c:pt idx="6">
                  <c:v>17602</c:v>
                </c:pt>
                <c:pt idx="7">
                  <c:v>18996</c:v>
                </c:pt>
                <c:pt idx="8">
                  <c:v>21338</c:v>
                </c:pt>
                <c:pt idx="9">
                  <c:v>21500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1-4815-AADD-837B983BCBF2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79894</c:v>
                </c:pt>
                <c:pt idx="1">
                  <c:v>79424</c:v>
                </c:pt>
                <c:pt idx="2">
                  <c:v>80041</c:v>
                </c:pt>
                <c:pt idx="3">
                  <c:v>81393</c:v>
                </c:pt>
                <c:pt idx="4">
                  <c:v>85769</c:v>
                </c:pt>
                <c:pt idx="5">
                  <c:v>90454</c:v>
                </c:pt>
                <c:pt idx="6">
                  <c:v>93128</c:v>
                </c:pt>
                <c:pt idx="7">
                  <c:v>97783</c:v>
                </c:pt>
                <c:pt idx="8">
                  <c:v>102008</c:v>
                </c:pt>
                <c:pt idx="9">
                  <c:v>104678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1-4815-AADD-837B983BCBF2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'3.3'!$B$7:$K$7</c:f>
              <c:numCache>
                <c:formatCode>#,##0</c:formatCode>
                <c:ptCount val="10"/>
                <c:pt idx="0">
                  <c:v>25849</c:v>
                </c:pt>
                <c:pt idx="1">
                  <c:v>25399</c:v>
                </c:pt>
                <c:pt idx="2">
                  <c:v>25926</c:v>
                </c:pt>
                <c:pt idx="3">
                  <c:v>27532</c:v>
                </c:pt>
                <c:pt idx="4">
                  <c:v>30538</c:v>
                </c:pt>
                <c:pt idx="5">
                  <c:v>32571</c:v>
                </c:pt>
                <c:pt idx="6">
                  <c:v>34353</c:v>
                </c:pt>
                <c:pt idx="7">
                  <c:v>36560</c:v>
                </c:pt>
                <c:pt idx="8">
                  <c:v>37816</c:v>
                </c:pt>
                <c:pt idx="9">
                  <c:v>39029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1-4815-AADD-837B983BCBF2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15953</c:v>
                </c:pt>
                <c:pt idx="1">
                  <c:v>16746</c:v>
                </c:pt>
                <c:pt idx="2">
                  <c:v>16916</c:v>
                </c:pt>
                <c:pt idx="3">
                  <c:v>18037</c:v>
                </c:pt>
                <c:pt idx="4">
                  <c:v>19509</c:v>
                </c:pt>
                <c:pt idx="5">
                  <c:v>21379</c:v>
                </c:pt>
                <c:pt idx="6">
                  <c:v>22693</c:v>
                </c:pt>
                <c:pt idx="7">
                  <c:v>23967</c:v>
                </c:pt>
                <c:pt idx="8">
                  <c:v>25046</c:v>
                </c:pt>
                <c:pt idx="9">
                  <c:v>26699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D1-4815-AADD-837B983B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89344"/>
        <c:axId val="291295232"/>
      </c:lineChart>
      <c:catAx>
        <c:axId val="2912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7-4E6A-B4A5-B8C1366DF8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7-4E6A-B4A5-B8C1366DF8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7-4E6A-B4A5-B8C1366DF8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7-4E6A-B4A5-B8C1366DF81E}"/>
              </c:ext>
            </c:extLst>
          </c:dPt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'!$B$13:$B$14,'3.4 '!$B$16:$B$17)</c:f>
              <c:numCache>
                <c:formatCode>0.0%</c:formatCode>
                <c:ptCount val="4"/>
                <c:pt idx="0">
                  <c:v>0.10745013764597924</c:v>
                </c:pt>
                <c:pt idx="1">
                  <c:v>0.56469361024619413</c:v>
                </c:pt>
                <c:pt idx="2">
                  <c:v>0.20273566481831515</c:v>
                </c:pt>
                <c:pt idx="3">
                  <c:v>0.12512058728951145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5-48A6-B1F6-B60CE86E5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D-44B8-BDAD-590414D89C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9D-44B8-BDAD-590414D89C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9D-44B8-BDAD-590414D89C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9D-44B8-BDAD-590414D89CE0}"/>
              </c:ext>
            </c:extLst>
          </c:dPt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'!$K$13:$K$14,'3.4 '!$K$16:$K$17)</c:f>
              <c:numCache>
                <c:formatCode>0.0%</c:formatCode>
                <c:ptCount val="4"/>
                <c:pt idx="0">
                  <c:v>0.11203401665398685</c:v>
                </c:pt>
                <c:pt idx="1">
                  <c:v>0.54546496722353655</c:v>
                </c:pt>
                <c:pt idx="2">
                  <c:v>0.2033756109762071</c:v>
                </c:pt>
                <c:pt idx="3">
                  <c:v>0.13912540514626953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F-450B-B0D0-1FA8F68A3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282852019732E-2"/>
          <c:y val="4.9079754601226995E-2"/>
          <c:w val="0.89652778551195955"/>
          <c:h val="0.68277371856760871"/>
        </c:manualLayout>
      </c:layout>
      <c:lineChart>
        <c:grouping val="standard"/>
        <c:varyColors val="0"/>
        <c:ser>
          <c:idx val="0"/>
          <c:order val="0"/>
          <c:tx>
            <c:strRef>
              <c:f>'3.6'!$A$6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81760</c:v>
                </c:pt>
                <c:pt idx="1">
                  <c:v>81537</c:v>
                </c:pt>
                <c:pt idx="2">
                  <c:v>83524</c:v>
                </c:pt>
                <c:pt idx="3">
                  <c:v>84893</c:v>
                </c:pt>
                <c:pt idx="4">
                  <c:v>86992</c:v>
                </c:pt>
                <c:pt idx="5">
                  <c:v>91703</c:v>
                </c:pt>
                <c:pt idx="6">
                  <c:v>95619</c:v>
                </c:pt>
                <c:pt idx="7">
                  <c:v>98402</c:v>
                </c:pt>
                <c:pt idx="8">
                  <c:v>103586</c:v>
                </c:pt>
                <c:pt idx="9">
                  <c:v>107275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8-4D29-8B3E-B3682D03186E}"/>
            </c:ext>
          </c:extLst>
        </c:ser>
        <c:ser>
          <c:idx val="1"/>
          <c:order val="1"/>
          <c:tx>
            <c:strRef>
              <c:f>'3.6'!$A$7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'3.6'!$B$7:$K$7</c:f>
              <c:numCache>
                <c:formatCode>#,##0</c:formatCode>
                <c:ptCount val="10"/>
                <c:pt idx="0">
                  <c:v>18426</c:v>
                </c:pt>
                <c:pt idx="1">
                  <c:v>19827</c:v>
                </c:pt>
                <c:pt idx="2">
                  <c:v>20585</c:v>
                </c:pt>
                <c:pt idx="3">
                  <c:v>21493</c:v>
                </c:pt>
                <c:pt idx="4">
                  <c:v>24339</c:v>
                </c:pt>
                <c:pt idx="5">
                  <c:v>26970</c:v>
                </c:pt>
                <c:pt idx="6">
                  <c:v>29624</c:v>
                </c:pt>
                <c:pt idx="7">
                  <c:v>32949</c:v>
                </c:pt>
                <c:pt idx="8">
                  <c:v>35090</c:v>
                </c:pt>
                <c:pt idx="9">
                  <c:v>38267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8-4D29-8B3E-B3682D03186E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44629</c:v>
                </c:pt>
                <c:pt idx="1">
                  <c:v>48154</c:v>
                </c:pt>
                <c:pt idx="2">
                  <c:v>52253</c:v>
                </c:pt>
                <c:pt idx="3">
                  <c:v>55370</c:v>
                </c:pt>
                <c:pt idx="4">
                  <c:v>59189</c:v>
                </c:pt>
                <c:pt idx="5">
                  <c:v>63426</c:v>
                </c:pt>
                <c:pt idx="6">
                  <c:v>70371</c:v>
                </c:pt>
                <c:pt idx="7">
                  <c:v>76933</c:v>
                </c:pt>
                <c:pt idx="8">
                  <c:v>83634</c:v>
                </c:pt>
                <c:pt idx="9">
                  <c:v>89703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8-4D29-8B3E-B3682D03186E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Total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63055</c:v>
                </c:pt>
                <c:pt idx="1">
                  <c:v>67981</c:v>
                </c:pt>
                <c:pt idx="2">
                  <c:v>72838</c:v>
                </c:pt>
                <c:pt idx="3">
                  <c:v>76863</c:v>
                </c:pt>
                <c:pt idx="4">
                  <c:v>83528</c:v>
                </c:pt>
                <c:pt idx="5">
                  <c:v>90396</c:v>
                </c:pt>
                <c:pt idx="6">
                  <c:v>99995</c:v>
                </c:pt>
                <c:pt idx="7">
                  <c:v>109882</c:v>
                </c:pt>
                <c:pt idx="8">
                  <c:v>118724</c:v>
                </c:pt>
                <c:pt idx="9">
                  <c:v>127970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8-4D29-8B3E-B3682D031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00992"/>
        <c:axId val="292502528"/>
      </c:lineChart>
      <c:catAx>
        <c:axId val="292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2528"/>
        <c:crosses val="autoZero"/>
        <c:auto val="1"/>
        <c:lblAlgn val="ctr"/>
        <c:lblOffset val="100"/>
        <c:noMultiLvlLbl val="0"/>
      </c:catAx>
      <c:valAx>
        <c:axId val="2925025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'3.7'!$A$15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'3.7'!$B$15:$K$15</c:f>
              <c:numCache>
                <c:formatCode>0%</c:formatCode>
                <c:ptCount val="10"/>
                <c:pt idx="0">
                  <c:v>0.56458239823222733</c:v>
                </c:pt>
                <c:pt idx="1">
                  <c:v>0.54533233456841312</c:v>
                </c:pt>
                <c:pt idx="2">
                  <c:v>0.53417070643762554</c:v>
                </c:pt>
                <c:pt idx="3">
                  <c:v>0.52482133583916513</c:v>
                </c:pt>
                <c:pt idx="4">
                  <c:v>0.51015716631480179</c:v>
                </c:pt>
                <c:pt idx="5">
                  <c:v>0.50358870724166527</c:v>
                </c:pt>
                <c:pt idx="6">
                  <c:v>0.48881470651384873</c:v>
                </c:pt>
                <c:pt idx="7">
                  <c:v>0.47244147414107662</c:v>
                </c:pt>
                <c:pt idx="8">
                  <c:v>0.46595294858530878</c:v>
                </c:pt>
                <c:pt idx="9">
                  <c:v>0.45601394291058256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F3-8E99-59DF7A615B7D}"/>
            </c:ext>
          </c:extLst>
        </c:ser>
        <c:ser>
          <c:idx val="1"/>
          <c:order val="1"/>
          <c:tx>
            <c:strRef>
              <c:f>'3.7'!$A$16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'3.7'!$B$16:$K$16</c:f>
              <c:numCache>
                <c:formatCode>0%</c:formatCode>
                <c:ptCount val="10"/>
                <c:pt idx="0">
                  <c:v>0.12723820046265927</c:v>
                </c:pt>
                <c:pt idx="1">
                  <c:v>0.13260610762583769</c:v>
                </c:pt>
                <c:pt idx="2">
                  <c:v>0.13164963354267661</c:v>
                </c:pt>
                <c:pt idx="3">
                  <c:v>0.13287296916343133</c:v>
                </c:pt>
                <c:pt idx="4">
                  <c:v>0.14273399014778326</c:v>
                </c:pt>
                <c:pt idx="5">
                  <c:v>0.14810624989703403</c:v>
                </c:pt>
                <c:pt idx="6">
                  <c:v>0.15144110339750733</c:v>
                </c:pt>
                <c:pt idx="7">
                  <c:v>0.15819266002189319</c:v>
                </c:pt>
                <c:pt idx="8">
                  <c:v>0.15784265215239981</c:v>
                </c:pt>
                <c:pt idx="9">
                  <c:v>0.16266870709260559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F3-8E99-59DF7A615B7D}"/>
            </c:ext>
          </c:extLst>
        </c:ser>
        <c:ser>
          <c:idx val="2"/>
          <c:order val="2"/>
          <c:tx>
            <c:strRef>
              <c:f>'3.7'!$A$17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'3.7'!$B$17:$K$17</c:f>
              <c:numCache>
                <c:formatCode>0%</c:formatCode>
                <c:ptCount val="10"/>
                <c:pt idx="0">
                  <c:v>0.3081794013051134</c:v>
                </c:pt>
                <c:pt idx="1">
                  <c:v>0.32206155780574913</c:v>
                </c:pt>
                <c:pt idx="2">
                  <c:v>0.3341796600196979</c:v>
                </c:pt>
                <c:pt idx="3">
                  <c:v>0.34230569499740349</c:v>
                </c:pt>
                <c:pt idx="4">
                  <c:v>0.34710884353741495</c:v>
                </c:pt>
                <c:pt idx="5">
                  <c:v>0.34830504286130071</c:v>
                </c:pt>
                <c:pt idx="6">
                  <c:v>0.35974419008864394</c:v>
                </c:pt>
                <c:pt idx="7">
                  <c:v>0.36936586583703018</c:v>
                </c:pt>
                <c:pt idx="8">
                  <c:v>0.37620439926229138</c:v>
                </c:pt>
                <c:pt idx="9">
                  <c:v>0.38131734999681183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4-49F3-8E99-59DF7A61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079904"/>
        <c:axId val="831096304"/>
      </c:barChart>
      <c:catAx>
        <c:axId val="8310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96304"/>
        <c:crosses val="autoZero"/>
        <c:auto val="1"/>
        <c:lblAlgn val="ctr"/>
        <c:lblOffset val="100"/>
        <c:noMultiLvlLbl val="0"/>
      </c:catAx>
      <c:valAx>
        <c:axId val="831096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83-443C-83D5-EE4CE2A1CC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83-443C-83D5-EE4CE2A1CC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83-443C-83D5-EE4CE2A1CC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'3.7'!$B$15:$B$17</c:f>
              <c:numCache>
                <c:formatCode>0%</c:formatCode>
                <c:ptCount val="3"/>
                <c:pt idx="0">
                  <c:v>0.56458239823222733</c:v>
                </c:pt>
                <c:pt idx="1">
                  <c:v>0.12723820046265927</c:v>
                </c:pt>
                <c:pt idx="2">
                  <c:v>0.3081794013051134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9-46F7-895E-E66F01C5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B-461F-8015-0EFEE1496C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3B-461F-8015-0EFEE1496C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3B-461F-8015-0EFEE1496C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'3.7'!$K$15:$K$17</c:f>
              <c:numCache>
                <c:formatCode>0%</c:formatCode>
                <c:ptCount val="3"/>
                <c:pt idx="0">
                  <c:v>0.45601394291058256</c:v>
                </c:pt>
                <c:pt idx="1">
                  <c:v>0.16266870709260559</c:v>
                </c:pt>
                <c:pt idx="2">
                  <c:v>0.38131734999681183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1-4931-AB6A-5CF0FCD4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11466</c:v>
                </c:pt>
                <c:pt idx="1">
                  <c:v>9871</c:v>
                </c:pt>
                <c:pt idx="2">
                  <c:v>9151</c:v>
                </c:pt>
                <c:pt idx="3">
                  <c:v>11089</c:v>
                </c:pt>
                <c:pt idx="4">
                  <c:v>10317</c:v>
                </c:pt>
                <c:pt idx="5">
                  <c:v>10724</c:v>
                </c:pt>
                <c:pt idx="6">
                  <c:v>9385</c:v>
                </c:pt>
                <c:pt idx="7">
                  <c:v>9823</c:v>
                </c:pt>
                <c:pt idx="8">
                  <c:v>9905</c:v>
                </c:pt>
                <c:pt idx="9">
                  <c:v>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679-BF9F-CE2072C24972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-7189</c:v>
                </c:pt>
                <c:pt idx="1">
                  <c:v>-7772</c:v>
                </c:pt>
                <c:pt idx="2">
                  <c:v>-8736</c:v>
                </c:pt>
                <c:pt idx="3">
                  <c:v>-7190</c:v>
                </c:pt>
                <c:pt idx="4">
                  <c:v>-8948</c:v>
                </c:pt>
                <c:pt idx="5">
                  <c:v>-8346</c:v>
                </c:pt>
                <c:pt idx="6">
                  <c:v>-9208</c:v>
                </c:pt>
                <c:pt idx="7">
                  <c:v>-8999</c:v>
                </c:pt>
                <c:pt idx="8">
                  <c:v>-8288</c:v>
                </c:pt>
                <c:pt idx="9">
                  <c:v>-7826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5-4679-BF9F-CE2072C24972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20999</c:v>
                </c:pt>
                <c:pt idx="1">
                  <c:v>25195</c:v>
                </c:pt>
                <c:pt idx="2">
                  <c:v>26043</c:v>
                </c:pt>
                <c:pt idx="3">
                  <c:v>26065</c:v>
                </c:pt>
                <c:pt idx="4">
                  <c:v>33565</c:v>
                </c:pt>
                <c:pt idx="5">
                  <c:v>37980</c:v>
                </c:pt>
                <c:pt idx="6">
                  <c:v>37145</c:v>
                </c:pt>
                <c:pt idx="7">
                  <c:v>40813</c:v>
                </c:pt>
                <c:pt idx="8">
                  <c:v>40800</c:v>
                </c:pt>
                <c:pt idx="9">
                  <c:v>34324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5-4679-BF9F-CE2072C24972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-26892</c:v>
                </c:pt>
                <c:pt idx="1">
                  <c:v>-21166</c:v>
                </c:pt>
                <c:pt idx="2">
                  <c:v>-17624</c:v>
                </c:pt>
                <c:pt idx="3">
                  <c:v>-16124</c:v>
                </c:pt>
                <c:pt idx="4">
                  <c:v>-15732</c:v>
                </c:pt>
                <c:pt idx="5">
                  <c:v>-15716</c:v>
                </c:pt>
                <c:pt idx="6">
                  <c:v>-16452</c:v>
                </c:pt>
                <c:pt idx="7">
                  <c:v>-18613</c:v>
                </c:pt>
                <c:pt idx="8">
                  <c:v>-17872</c:v>
                </c:pt>
                <c:pt idx="9">
                  <c:v>-15691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5920512"/>
        <c:axId val="265922048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4277</c:v>
                </c:pt>
                <c:pt idx="1">
                  <c:v>2099</c:v>
                </c:pt>
                <c:pt idx="2">
                  <c:v>415</c:v>
                </c:pt>
                <c:pt idx="3">
                  <c:v>3899</c:v>
                </c:pt>
                <c:pt idx="4">
                  <c:v>1369</c:v>
                </c:pt>
                <c:pt idx="5">
                  <c:v>2378</c:v>
                </c:pt>
                <c:pt idx="6">
                  <c:v>177</c:v>
                </c:pt>
                <c:pt idx="7">
                  <c:v>824</c:v>
                </c:pt>
                <c:pt idx="8">
                  <c:v>1617</c:v>
                </c:pt>
                <c:pt idx="9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5-4679-BF9F-CE2072C24972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-5893</c:v>
                </c:pt>
                <c:pt idx="1">
                  <c:v>4029</c:v>
                </c:pt>
                <c:pt idx="2">
                  <c:v>8419</c:v>
                </c:pt>
                <c:pt idx="3">
                  <c:v>9941</c:v>
                </c:pt>
                <c:pt idx="4">
                  <c:v>17833</c:v>
                </c:pt>
                <c:pt idx="5">
                  <c:v>22264</c:v>
                </c:pt>
                <c:pt idx="6">
                  <c:v>20693</c:v>
                </c:pt>
                <c:pt idx="7">
                  <c:v>22200</c:v>
                </c:pt>
                <c:pt idx="8">
                  <c:v>22928</c:v>
                </c:pt>
                <c:pt idx="9">
                  <c:v>18633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0512"/>
        <c:axId val="265922048"/>
      </c:lineChart>
      <c:catAx>
        <c:axId val="26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2048"/>
        <c:crosses val="autoZero"/>
        <c:auto val="1"/>
        <c:lblAlgn val="ctr"/>
        <c:lblOffset val="100"/>
        <c:noMultiLvlLbl val="0"/>
      </c:catAx>
      <c:valAx>
        <c:axId val="2659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C'!$A$4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C'!$B$4:$K$4</c:f>
              <c:numCache>
                <c:formatCode>_-* #,##0_-;\-* #,##0_-;_-* "-"??_-;_-@_-</c:formatCode>
                <c:ptCount val="10"/>
                <c:pt idx="0">
                  <c:v>98506</c:v>
                </c:pt>
                <c:pt idx="1">
                  <c:v>100227</c:v>
                </c:pt>
                <c:pt idx="2">
                  <c:v>104210</c:v>
                </c:pt>
                <c:pt idx="3">
                  <c:v>108816</c:v>
                </c:pt>
                <c:pt idx="4">
                  <c:v>116372</c:v>
                </c:pt>
                <c:pt idx="5">
                  <c:v>125827</c:v>
                </c:pt>
                <c:pt idx="6">
                  <c:v>135195</c:v>
                </c:pt>
                <c:pt idx="7">
                  <c:v>145851</c:v>
                </c:pt>
                <c:pt idx="8">
                  <c:v>155965</c:v>
                </c:pt>
                <c:pt idx="9">
                  <c:v>165241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5-4C42-954C-4CB4D90CD6C4}"/>
            </c:ext>
          </c:extLst>
        </c:ser>
        <c:ser>
          <c:idx val="1"/>
          <c:order val="1"/>
          <c:tx>
            <c:strRef>
              <c:f>'Figure C'!$A$5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C'!$B$5:$K$5</c:f>
              <c:numCache>
                <c:formatCode>_-* #,##0_-;\-* #,##0_-;_-* "-"??_-;_-@_-</c:formatCode>
                <c:ptCount val="10"/>
                <c:pt idx="0">
                  <c:v>123754</c:v>
                </c:pt>
                <c:pt idx="1">
                  <c:v>124981</c:v>
                </c:pt>
                <c:pt idx="2">
                  <c:v>128536</c:v>
                </c:pt>
                <c:pt idx="3">
                  <c:v>132148</c:v>
                </c:pt>
                <c:pt idx="4">
                  <c:v>139509</c:v>
                </c:pt>
                <c:pt idx="5">
                  <c:v>149050</c:v>
                </c:pt>
                <c:pt idx="6">
                  <c:v>156789</c:v>
                </c:pt>
                <c:pt idx="7">
                  <c:v>163016</c:v>
                </c:pt>
                <c:pt idx="8">
                  <c:v>170885</c:v>
                </c:pt>
                <c:pt idx="9">
                  <c:v>176864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5-4C42-954C-4CB4D90CD6C4}"/>
            </c:ext>
          </c:extLst>
        </c:ser>
        <c:ser>
          <c:idx val="2"/>
          <c:order val="2"/>
          <c:tx>
            <c:strRef>
              <c:f>'Figure C'!$A$6</c:f>
              <c:strCache>
                <c:ptCount val="1"/>
                <c:pt idx="0">
                  <c:v>BMW area (Border, Midlands, and West)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C'!$B$6:$K$6</c:f>
              <c:numCache>
                <c:formatCode>_-* #,##0_-;\-* #,##0_-;_-* "-"??_-;_-@_-</c:formatCode>
                <c:ptCount val="10"/>
                <c:pt idx="0">
                  <c:v>57951</c:v>
                </c:pt>
                <c:pt idx="1">
                  <c:v>59032</c:v>
                </c:pt>
                <c:pt idx="2">
                  <c:v>59913</c:v>
                </c:pt>
                <c:pt idx="3">
                  <c:v>61636</c:v>
                </c:pt>
                <c:pt idx="4">
                  <c:v>64552</c:v>
                </c:pt>
                <c:pt idx="5">
                  <c:v>67820</c:v>
                </c:pt>
                <c:pt idx="6">
                  <c:v>71406</c:v>
                </c:pt>
                <c:pt idx="7">
                  <c:v>76723</c:v>
                </c:pt>
                <c:pt idx="8">
                  <c:v>81668</c:v>
                </c:pt>
                <c:pt idx="9">
                  <c:v>85046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5-4C42-954C-4CB4D90C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D'!$B$4:$K$4</c:f>
              <c:numCache>
                <c:formatCode>General</c:formatCode>
                <c:ptCount val="10"/>
                <c:pt idx="0">
                  <c:v>175354</c:v>
                </c:pt>
                <c:pt idx="1">
                  <c:v>174114</c:v>
                </c:pt>
                <c:pt idx="2">
                  <c:v>176979</c:v>
                </c:pt>
                <c:pt idx="3">
                  <c:v>180168</c:v>
                </c:pt>
                <c:pt idx="4">
                  <c:v>186858</c:v>
                </c:pt>
                <c:pt idx="5">
                  <c:v>198351</c:v>
                </c:pt>
                <c:pt idx="6">
                  <c:v>206349</c:v>
                </c:pt>
                <c:pt idx="7">
                  <c:v>215181</c:v>
                </c:pt>
                <c:pt idx="8">
                  <c:v>226932</c:v>
                </c:pt>
                <c:pt idx="9">
                  <c:v>233453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8-4DAB-BBD9-134E04D94CB7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D'!$B$5:$K$5</c:f>
              <c:numCache>
                <c:formatCode>General</c:formatCode>
                <c:ptCount val="10"/>
                <c:pt idx="0">
                  <c:v>104857</c:v>
                </c:pt>
                <c:pt idx="1">
                  <c:v>110126</c:v>
                </c:pt>
                <c:pt idx="2">
                  <c:v>115680</c:v>
                </c:pt>
                <c:pt idx="3">
                  <c:v>122432</c:v>
                </c:pt>
                <c:pt idx="4">
                  <c:v>133575</c:v>
                </c:pt>
                <c:pt idx="5">
                  <c:v>144346</c:v>
                </c:pt>
                <c:pt idx="6">
                  <c:v>157041</c:v>
                </c:pt>
                <c:pt idx="7">
                  <c:v>170409</c:v>
                </c:pt>
                <c:pt idx="8">
                  <c:v>181586</c:v>
                </c:pt>
                <c:pt idx="9">
                  <c:v>193698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8-4DAB-BBD9-134E04D9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84616"/>
        <c:axId val="843984944"/>
      </c:lineChart>
      <c:catAx>
        <c:axId val="8439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944"/>
        <c:crosses val="autoZero"/>
        <c:auto val="1"/>
        <c:lblAlgn val="ctr"/>
        <c:lblOffset val="100"/>
        <c:noMultiLvlLbl val="0"/>
      </c:catAx>
      <c:valAx>
        <c:axId val="84398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'1.1'!$B$4:$K$4</c:f>
              <c:numCache>
                <c:formatCode>#,##0</c:formatCode>
                <c:ptCount val="10"/>
                <c:pt idx="0">
                  <c:v>144815</c:v>
                </c:pt>
                <c:pt idx="1">
                  <c:v>149518</c:v>
                </c:pt>
                <c:pt idx="2">
                  <c:v>156362</c:v>
                </c:pt>
                <c:pt idx="3">
                  <c:v>161756</c:v>
                </c:pt>
                <c:pt idx="4">
                  <c:v>170520</c:v>
                </c:pt>
                <c:pt idx="5">
                  <c:v>182099</c:v>
                </c:pt>
                <c:pt idx="6">
                  <c:v>195614</c:v>
                </c:pt>
                <c:pt idx="7">
                  <c:v>208284</c:v>
                </c:pt>
                <c:pt idx="8">
                  <c:v>222310</c:v>
                </c:pt>
                <c:pt idx="9">
                  <c:v>235245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1-4157-9210-99E9389814D4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'1.1'!$B$5:$K$5</c:f>
              <c:numCache>
                <c:formatCode>#,##0</c:formatCode>
                <c:ptCount val="10"/>
                <c:pt idx="0">
                  <c:v>135396</c:v>
                </c:pt>
                <c:pt idx="1">
                  <c:v>134722</c:v>
                </c:pt>
                <c:pt idx="2">
                  <c:v>136297</c:v>
                </c:pt>
                <c:pt idx="3">
                  <c:v>140844</c:v>
                </c:pt>
                <c:pt idx="4">
                  <c:v>149913</c:v>
                </c:pt>
                <c:pt idx="5">
                  <c:v>160598</c:v>
                </c:pt>
                <c:pt idx="6">
                  <c:v>167776</c:v>
                </c:pt>
                <c:pt idx="7">
                  <c:v>177306</c:v>
                </c:pt>
                <c:pt idx="8">
                  <c:v>186208</c:v>
                </c:pt>
                <c:pt idx="9">
                  <c:v>191906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1-4157-9210-99E93898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18528"/>
        <c:axId val="266520064"/>
      </c:lineChart>
      <c:catAx>
        <c:axId val="266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20064"/>
        <c:crosses val="autoZero"/>
        <c:auto val="1"/>
        <c:lblAlgn val="ctr"/>
        <c:lblOffset val="100"/>
        <c:noMultiLvlLbl val="0"/>
      </c:catAx>
      <c:valAx>
        <c:axId val="2665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'1.2'!$B$4:$K$4</c:f>
              <c:numCache>
                <c:formatCode>#,##0</c:formatCode>
                <c:ptCount val="10"/>
                <c:pt idx="0">
                  <c:v>16300</c:v>
                </c:pt>
                <c:pt idx="1">
                  <c:v>17602</c:v>
                </c:pt>
                <c:pt idx="2">
                  <c:v>18414</c:v>
                </c:pt>
                <c:pt idx="3">
                  <c:v>20462</c:v>
                </c:pt>
                <c:pt idx="4">
                  <c:v>19230</c:v>
                </c:pt>
                <c:pt idx="5">
                  <c:v>20241</c:v>
                </c:pt>
                <c:pt idx="6">
                  <c:v>20393</c:v>
                </c:pt>
                <c:pt idx="7">
                  <c:v>19892</c:v>
                </c:pt>
                <c:pt idx="8">
                  <c:v>21655</c:v>
                </c:pt>
                <c:pt idx="9">
                  <c:v>22291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5-49FD-9375-BA1F49538649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'1.2'!$B$5:$K$5</c:f>
              <c:numCache>
                <c:formatCode>#,##0</c:formatCode>
                <c:ptCount val="10"/>
                <c:pt idx="0">
                  <c:v>19148</c:v>
                </c:pt>
                <c:pt idx="1">
                  <c:v>19945</c:v>
                </c:pt>
                <c:pt idx="2">
                  <c:v>19548</c:v>
                </c:pt>
                <c:pt idx="3">
                  <c:v>21399</c:v>
                </c:pt>
                <c:pt idx="4">
                  <c:v>24000</c:v>
                </c:pt>
                <c:pt idx="5">
                  <c:v>25367</c:v>
                </c:pt>
                <c:pt idx="6">
                  <c:v>25392</c:v>
                </c:pt>
                <c:pt idx="7">
                  <c:v>26717</c:v>
                </c:pt>
                <c:pt idx="8">
                  <c:v>26571</c:v>
                </c:pt>
                <c:pt idx="9">
                  <c:v>26063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5-49FD-9375-BA1F49538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41824"/>
        <c:axId val="286147712"/>
      </c:lineChart>
      <c:catAx>
        <c:axId val="286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7712"/>
        <c:crosses val="autoZero"/>
        <c:auto val="1"/>
        <c:lblAlgn val="ctr"/>
        <c:lblOffset val="100"/>
        <c:noMultiLvlLbl val="0"/>
      </c:catAx>
      <c:valAx>
        <c:axId val="2861477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175354</c:v>
                </c:pt>
                <c:pt idx="1">
                  <c:v>174114</c:v>
                </c:pt>
                <c:pt idx="2">
                  <c:v>176979</c:v>
                </c:pt>
                <c:pt idx="3">
                  <c:v>180168</c:v>
                </c:pt>
                <c:pt idx="4">
                  <c:v>186858</c:v>
                </c:pt>
                <c:pt idx="5">
                  <c:v>198351</c:v>
                </c:pt>
                <c:pt idx="6">
                  <c:v>206349</c:v>
                </c:pt>
                <c:pt idx="7">
                  <c:v>215181</c:v>
                </c:pt>
                <c:pt idx="8">
                  <c:v>226932</c:v>
                </c:pt>
                <c:pt idx="9">
                  <c:v>233453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8-4369-A440-1531B079B47C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104857</c:v>
                </c:pt>
                <c:pt idx="1">
                  <c:v>110126</c:v>
                </c:pt>
                <c:pt idx="2">
                  <c:v>115680</c:v>
                </c:pt>
                <c:pt idx="3">
                  <c:v>122432</c:v>
                </c:pt>
                <c:pt idx="4">
                  <c:v>133575</c:v>
                </c:pt>
                <c:pt idx="5">
                  <c:v>144346</c:v>
                </c:pt>
                <c:pt idx="6">
                  <c:v>157041</c:v>
                </c:pt>
                <c:pt idx="7">
                  <c:v>170409</c:v>
                </c:pt>
                <c:pt idx="8">
                  <c:v>181586</c:v>
                </c:pt>
                <c:pt idx="9">
                  <c:v>193698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8-4369-A440-1531B079B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4816"/>
        <c:axId val="286360704"/>
      </c:lineChart>
      <c:catAx>
        <c:axId val="286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60704"/>
        <c:crosses val="autoZero"/>
        <c:auto val="1"/>
        <c:lblAlgn val="ctr"/>
        <c:lblOffset val="100"/>
        <c:noMultiLvlLbl val="0"/>
      </c:catAx>
      <c:valAx>
        <c:axId val="2863607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Foreign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0.56458239823222733</c:v>
                </c:pt>
                <c:pt idx="1">
                  <c:v>0.54533233456841312</c:v>
                </c:pt>
                <c:pt idx="2">
                  <c:v>0.53417070643762554</c:v>
                </c:pt>
                <c:pt idx="3">
                  <c:v>0.52482133583916513</c:v>
                </c:pt>
                <c:pt idx="4">
                  <c:v>0.51015716631480179</c:v>
                </c:pt>
                <c:pt idx="5">
                  <c:v>0.50358870724166527</c:v>
                </c:pt>
                <c:pt idx="6">
                  <c:v>0.48881470651384873</c:v>
                </c:pt>
                <c:pt idx="7">
                  <c:v>0.47244147414107662</c:v>
                </c:pt>
                <c:pt idx="8">
                  <c:v>0.46595294858530878</c:v>
                </c:pt>
                <c:pt idx="9">
                  <c:v>0.45601394291058256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D-4889-B593-1CFD5612A4A1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0.43541760176777267</c:v>
                </c:pt>
                <c:pt idx="1">
                  <c:v>0.45466766543158682</c:v>
                </c:pt>
                <c:pt idx="2">
                  <c:v>0.46582929356237451</c:v>
                </c:pt>
                <c:pt idx="3">
                  <c:v>0.47517866416083482</c:v>
                </c:pt>
                <c:pt idx="4">
                  <c:v>0.48984283368519821</c:v>
                </c:pt>
                <c:pt idx="5">
                  <c:v>0.49641129275833473</c:v>
                </c:pt>
                <c:pt idx="6">
                  <c:v>0.51118529348615127</c:v>
                </c:pt>
                <c:pt idx="7">
                  <c:v>0.52755852585892338</c:v>
                </c:pt>
                <c:pt idx="8">
                  <c:v>0.53404705141469122</c:v>
                </c:pt>
                <c:pt idx="9">
                  <c:v>0.54398605708941739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D-4889-B593-1CFD5612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384128"/>
        <c:axId val="286385664"/>
      </c:barChart>
      <c:catAx>
        <c:axId val="2863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5664"/>
        <c:crosses val="autoZero"/>
        <c:auto val="1"/>
        <c:lblAlgn val="ctr"/>
        <c:lblOffset val="100"/>
        <c:noMultiLvlLbl val="0"/>
      </c:catAx>
      <c:valAx>
        <c:axId val="286385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7</xdr:row>
      <xdr:rowOff>39686</xdr:rowOff>
    </xdr:from>
    <xdr:to>
      <xdr:col>9</xdr:col>
      <xdr:colOff>762000</xdr:colOff>
      <xdr:row>22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46C60-D3AC-4A73-BE07-8BA99F630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128587</xdr:rowOff>
    </xdr:from>
    <xdr:to>
      <xdr:col>9</xdr:col>
      <xdr:colOff>357187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E9CBB-68A6-462C-8F86-58957D9B9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7</xdr:row>
      <xdr:rowOff>138112</xdr:rowOff>
    </xdr:from>
    <xdr:to>
      <xdr:col>7</xdr:col>
      <xdr:colOff>390525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E2D3-7028-4C23-B44C-E145AC9C9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2214562</xdr:colOff>
      <xdr:row>8</xdr:row>
      <xdr:rowOff>33337</xdr:rowOff>
    </xdr:from>
    <xdr:to>
      <xdr:col>10</xdr:col>
      <xdr:colOff>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08EAE-767F-4C36-8F68-6306DC652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373062</xdr:colOff>
      <xdr:row>6</xdr:row>
      <xdr:rowOff>169861</xdr:rowOff>
    </xdr:from>
    <xdr:to>
      <xdr:col>10</xdr:col>
      <xdr:colOff>654050</xdr:colOff>
      <xdr:row>22</xdr:row>
      <xdr:rowOff>98424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01FDA-4A9A-49D0-95CF-99F37EF27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14</xdr:row>
      <xdr:rowOff>0</xdr:rowOff>
    </xdr:from>
    <xdr:to>
      <xdr:col>9</xdr:col>
      <xdr:colOff>279400</xdr:colOff>
      <xdr:row>28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710087-95CF-41F3-9A26-676A59544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23</xdr:row>
      <xdr:rowOff>180974</xdr:rowOff>
    </xdr:from>
    <xdr:to>
      <xdr:col>11</xdr:col>
      <xdr:colOff>0</xdr:colOff>
      <xdr:row>43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726489-6646-4063-BF94-8EC661274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272415</xdr:colOff>
      <xdr:row>23</xdr:row>
      <xdr:rowOff>123506</xdr:rowOff>
    </xdr:from>
    <xdr:to>
      <xdr:col>11</xdr:col>
      <xdr:colOff>0</xdr:colOff>
      <xdr:row>41</xdr:row>
      <xdr:rowOff>166369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61799E-0E22-45B8-AD93-A7EF667E6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8</xdr:row>
      <xdr:rowOff>12700</xdr:rowOff>
    </xdr:from>
    <xdr:to>
      <xdr:col>10</xdr:col>
      <xdr:colOff>393700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CCAA8-FFD6-4ADE-947F-31FD5022D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1092200</xdr:colOff>
      <xdr:row>63</xdr:row>
      <xdr:rowOff>92075</xdr:rowOff>
    </xdr:from>
    <xdr:to>
      <xdr:col>4</xdr:col>
      <xdr:colOff>142875</xdr:colOff>
      <xdr:row>77</xdr:row>
      <xdr:rowOff>168275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AFCCAA-6833-4C68-8BB2-30E8B8C38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63</xdr:row>
      <xdr:rowOff>28575</xdr:rowOff>
    </xdr:from>
    <xdr:to>
      <xdr:col>10</xdr:col>
      <xdr:colOff>276224</xdr:colOff>
      <xdr:row>77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BD7A6E-8F93-4AF3-8D80-4459391F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3434715</xdr:colOff>
      <xdr:row>17</xdr:row>
      <xdr:rowOff>83501</xdr:rowOff>
    </xdr:from>
    <xdr:to>
      <xdr:col>9</xdr:col>
      <xdr:colOff>534670</xdr:colOff>
      <xdr:row>36</xdr:row>
      <xdr:rowOff>78740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6D78A-195A-45C6-A1AD-F78C37B83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13</xdr:row>
      <xdr:rowOff>23812</xdr:rowOff>
    </xdr:from>
    <xdr:to>
      <xdr:col>6</xdr:col>
      <xdr:colOff>228599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C9DE20-8BF1-43DF-9441-E777DF3AC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552448</xdr:colOff>
      <xdr:row>12</xdr:row>
      <xdr:rowOff>185736</xdr:rowOff>
    </xdr:from>
    <xdr:to>
      <xdr:col>13</xdr:col>
      <xdr:colOff>361950</xdr:colOff>
      <xdr:row>32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CE6EC9-D19A-4FDC-B9B4-C65DC541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18</xdr:row>
      <xdr:rowOff>177800</xdr:rowOff>
    </xdr:from>
    <xdr:to>
      <xdr:col>4</xdr:col>
      <xdr:colOff>377825</xdr:colOff>
      <xdr:row>33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F99FB7-A23F-4F6F-8846-4E92320069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777875</xdr:colOff>
      <xdr:row>18</xdr:row>
      <xdr:rowOff>69850</xdr:rowOff>
    </xdr:from>
    <xdr:to>
      <xdr:col>10</xdr:col>
      <xdr:colOff>511175</xdr:colOff>
      <xdr:row>33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EF1228-BC82-4768-9FC6-C87E3E2F8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165099</xdr:rowOff>
    </xdr:from>
    <xdr:to>
      <xdr:col>10</xdr:col>
      <xdr:colOff>95250</xdr:colOff>
      <xdr:row>25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69AD59-29D5-4F29-AB33-4C0C9F2FC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</xdr:colOff>
      <xdr:row>20</xdr:row>
      <xdr:rowOff>20637</xdr:rowOff>
    </xdr:from>
    <xdr:to>
      <xdr:col>4</xdr:col>
      <xdr:colOff>211137</xdr:colOff>
      <xdr:row>34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93D43F-86BE-48CD-8D63-BCD065217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20</xdr:row>
      <xdr:rowOff>17462</xdr:rowOff>
    </xdr:from>
    <xdr:to>
      <xdr:col>8</xdr:col>
      <xdr:colOff>501650</xdr:colOff>
      <xdr:row>34</xdr:row>
      <xdr:rowOff>77787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EEA1CD-AD2F-43A1-A824-2139C4752B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577850</xdr:colOff>
      <xdr:row>19</xdr:row>
      <xdr:rowOff>160337</xdr:rowOff>
    </xdr:from>
    <xdr:to>
      <xdr:col>12</xdr:col>
      <xdr:colOff>533400</xdr:colOff>
      <xdr:row>34</xdr:row>
      <xdr:rowOff>39687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127F90D-0D0B-44E7-A217-FFA4AE6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3467100</xdr:colOff>
      <xdr:row>9</xdr:row>
      <xdr:rowOff>87629</xdr:rowOff>
    </xdr:from>
    <xdr:to>
      <xdr:col>7</xdr:col>
      <xdr:colOff>714375</xdr:colOff>
      <xdr:row>27</xdr:row>
      <xdr:rowOff>20954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B743E0-7608-459C-B43E-4B8ED0EC0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473075</xdr:colOff>
      <xdr:row>6</xdr:row>
      <xdr:rowOff>139700</xdr:rowOff>
    </xdr:from>
    <xdr:to>
      <xdr:col>10</xdr:col>
      <xdr:colOff>107950</xdr:colOff>
      <xdr:row>21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16E02-32A1-41E4-9B46-9728FAB78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11</xdr:row>
      <xdr:rowOff>61912</xdr:rowOff>
    </xdr:from>
    <xdr:to>
      <xdr:col>10</xdr:col>
      <xdr:colOff>361950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235E8-42D7-44CA-ACF0-083143D9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557212</xdr:colOff>
      <xdr:row>10</xdr:row>
      <xdr:rowOff>109537</xdr:rowOff>
    </xdr:from>
    <xdr:to>
      <xdr:col>10</xdr:col>
      <xdr:colOff>7937</xdr:colOff>
      <xdr:row>24</xdr:row>
      <xdr:rowOff>179387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8E1D7-5943-4C5B-8AED-3A7146EF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10</xdr:row>
      <xdr:rowOff>61912</xdr:rowOff>
    </xdr:from>
    <xdr:to>
      <xdr:col>11</xdr:col>
      <xdr:colOff>0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4DF68-49A5-4AAA-AF81-FE3DDAF3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1435100</xdr:colOff>
      <xdr:row>20</xdr:row>
      <xdr:rowOff>142875</xdr:rowOff>
    </xdr:from>
    <xdr:to>
      <xdr:col>5</xdr:col>
      <xdr:colOff>590550</xdr:colOff>
      <xdr:row>35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4274FF-D8CA-4F25-9FE6-F793D8FB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787400</xdr:colOff>
      <xdr:row>20</xdr:row>
      <xdr:rowOff>117474</xdr:rowOff>
    </xdr:from>
    <xdr:to>
      <xdr:col>13</xdr:col>
      <xdr:colOff>107950</xdr:colOff>
      <xdr:row>34</xdr:row>
      <xdr:rowOff>177799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52F3EB-3B62-453E-B1E2-94A30A371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18</xdr:row>
      <xdr:rowOff>174626</xdr:rowOff>
    </xdr:from>
    <xdr:to>
      <xdr:col>11</xdr:col>
      <xdr:colOff>0</xdr:colOff>
      <xdr:row>34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A99AA-262E-48CD-A1E7-BB3FD5CC4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755649</xdr:colOff>
      <xdr:row>19</xdr:row>
      <xdr:rowOff>44449</xdr:rowOff>
    </xdr:from>
    <xdr:to>
      <xdr:col>6</xdr:col>
      <xdr:colOff>130175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E2E00-AC7A-4B88-9FBE-500DD0C78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0B81-F08D-4F45-9444-355DA8F16EA9}">
  <sheetPr>
    <tabColor theme="4"/>
  </sheetPr>
  <dimension ref="A1:K6"/>
  <sheetViews>
    <sheetView workbookViewId="0">
      <selection activeCell="B3" sqref="B3:K3"/>
    </sheetView>
  </sheetViews>
  <sheetFormatPr defaultRowHeight="15" x14ac:dyDescent="0.25"/>
  <cols>
    <col min="1" max="1" width="13.42578125" customWidth="1"/>
    <col min="2" max="11" width="11.5703125" bestFit="1" customWidth="1"/>
  </cols>
  <sheetData>
    <row r="1" spans="1:11" x14ac:dyDescent="0.25">
      <c r="A1" s="1" t="s">
        <v>46</v>
      </c>
    </row>
    <row r="3" spans="1:11" x14ac:dyDescent="0.25">
      <c r="A3" s="5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5">
      <c r="A4" s="4" t="s">
        <v>37</v>
      </c>
      <c r="B4" s="18">
        <v>280211</v>
      </c>
      <c r="C4" s="18">
        <v>284240</v>
      </c>
      <c r="D4" s="18">
        <v>292659</v>
      </c>
      <c r="E4" s="18">
        <v>302600</v>
      </c>
      <c r="F4" s="18">
        <v>320433</v>
      </c>
      <c r="G4" s="18">
        <v>342697</v>
      </c>
      <c r="H4" s="18">
        <v>363390</v>
      </c>
      <c r="I4" s="18">
        <v>385590</v>
      </c>
      <c r="J4" s="18">
        <v>408518</v>
      </c>
      <c r="K4" s="18">
        <v>427151</v>
      </c>
    </row>
    <row r="5" spans="1:11" x14ac:dyDescent="0.25">
      <c r="A5" s="4" t="s">
        <v>34</v>
      </c>
      <c r="B5" s="18">
        <v>35448</v>
      </c>
      <c r="C5" s="18">
        <v>37547</v>
      </c>
      <c r="D5" s="18">
        <v>37962</v>
      </c>
      <c r="E5" s="18">
        <v>41861</v>
      </c>
      <c r="F5" s="18">
        <v>43230</v>
      </c>
      <c r="G5" s="18">
        <v>45608</v>
      </c>
      <c r="H5" s="18">
        <v>45785</v>
      </c>
      <c r="I5" s="18">
        <v>46609</v>
      </c>
      <c r="J5" s="18">
        <v>48226</v>
      </c>
      <c r="K5" s="18">
        <v>48354</v>
      </c>
    </row>
    <row r="6" spans="1:11" x14ac:dyDescent="0.25">
      <c r="A6" s="4" t="s">
        <v>47</v>
      </c>
      <c r="B6" s="18">
        <f>B4+B5</f>
        <v>315659</v>
      </c>
      <c r="C6" s="18">
        <f t="shared" ref="C6:K6" si="0">C4+C5</f>
        <v>321787</v>
      </c>
      <c r="D6" s="18">
        <f t="shared" si="0"/>
        <v>330621</v>
      </c>
      <c r="E6" s="18">
        <f t="shared" si="0"/>
        <v>344461</v>
      </c>
      <c r="F6" s="18">
        <f t="shared" si="0"/>
        <v>363663</v>
      </c>
      <c r="G6" s="18">
        <f t="shared" si="0"/>
        <v>388305</v>
      </c>
      <c r="H6" s="18">
        <f t="shared" si="0"/>
        <v>409175</v>
      </c>
      <c r="I6" s="18">
        <f t="shared" si="0"/>
        <v>432199</v>
      </c>
      <c r="J6" s="18">
        <f t="shared" si="0"/>
        <v>456744</v>
      </c>
      <c r="K6" s="18">
        <f t="shared" si="0"/>
        <v>475505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CE22-F369-4C0F-BCAE-0E23527617C3}">
  <sheetPr>
    <tabColor theme="9"/>
  </sheetPr>
  <dimension ref="A1:M16"/>
  <sheetViews>
    <sheetView workbookViewId="0">
      <selection activeCell="L5" sqref="L5"/>
    </sheetView>
  </sheetViews>
  <sheetFormatPr defaultRowHeight="15" x14ac:dyDescent="0.25"/>
  <cols>
    <col min="1" max="1" width="16" customWidth="1"/>
    <col min="12" max="12" width="29.42578125" customWidth="1"/>
    <col min="21" max="21" width="10.42578125" customWidth="1"/>
  </cols>
  <sheetData>
    <row r="1" spans="1:13" x14ac:dyDescent="0.25">
      <c r="A1" s="1" t="s">
        <v>128</v>
      </c>
    </row>
    <row r="2" spans="1:13" x14ac:dyDescent="0.25">
      <c r="A2" s="20"/>
      <c r="C2" s="33"/>
      <c r="D2" s="14"/>
      <c r="F2" s="14"/>
      <c r="I2" s="14"/>
      <c r="J2" s="14"/>
    </row>
    <row r="3" spans="1:13" x14ac:dyDescent="0.25">
      <c r="A3" s="39"/>
      <c r="B3" s="40">
        <v>2010</v>
      </c>
      <c r="C3" s="40">
        <v>2011</v>
      </c>
      <c r="D3" s="40">
        <v>2012</v>
      </c>
      <c r="E3" s="40">
        <v>2013</v>
      </c>
      <c r="F3" s="40">
        <v>2014</v>
      </c>
      <c r="G3" s="40">
        <v>2015</v>
      </c>
      <c r="H3" s="40">
        <v>2016</v>
      </c>
      <c r="I3" s="40">
        <v>2017</v>
      </c>
      <c r="J3" s="40">
        <v>2018</v>
      </c>
      <c r="K3" s="40">
        <v>2019</v>
      </c>
    </row>
    <row r="4" spans="1:13" x14ac:dyDescent="0.25">
      <c r="A4" s="39" t="s">
        <v>2</v>
      </c>
      <c r="B4" s="44">
        <v>19644</v>
      </c>
      <c r="C4" s="44">
        <v>20971</v>
      </c>
      <c r="D4" s="44">
        <v>20711</v>
      </c>
      <c r="E4" s="44">
        <v>22529</v>
      </c>
      <c r="F4" s="44">
        <v>23025</v>
      </c>
      <c r="G4" s="44">
        <v>23685</v>
      </c>
      <c r="H4" s="44">
        <v>23544</v>
      </c>
      <c r="I4" s="44">
        <v>24674</v>
      </c>
      <c r="J4" s="44">
        <v>25407</v>
      </c>
      <c r="K4" s="44">
        <v>24731</v>
      </c>
    </row>
    <row r="5" spans="1:13" x14ac:dyDescent="0.25">
      <c r="A5" s="39" t="s">
        <v>5</v>
      </c>
      <c r="B5" s="44">
        <v>15804</v>
      </c>
      <c r="C5" s="44">
        <v>16576</v>
      </c>
      <c r="D5" s="44">
        <v>17251</v>
      </c>
      <c r="E5" s="44">
        <v>19332</v>
      </c>
      <c r="F5" s="44">
        <v>20205</v>
      </c>
      <c r="G5" s="44">
        <v>21923</v>
      </c>
      <c r="H5" s="44">
        <v>22241</v>
      </c>
      <c r="I5" s="44">
        <v>21935</v>
      </c>
      <c r="J5" s="44">
        <v>22819</v>
      </c>
      <c r="K5" s="44">
        <v>23623</v>
      </c>
    </row>
    <row r="6" spans="1:13" x14ac:dyDescent="0.25">
      <c r="A6" s="39" t="s">
        <v>52</v>
      </c>
      <c r="B6" s="44">
        <f>B4+B5</f>
        <v>35448</v>
      </c>
      <c r="C6" s="44">
        <f t="shared" ref="C6:K6" si="0">C4+C5</f>
        <v>37547</v>
      </c>
      <c r="D6" s="44">
        <f t="shared" si="0"/>
        <v>37962</v>
      </c>
      <c r="E6" s="44">
        <f t="shared" si="0"/>
        <v>41861</v>
      </c>
      <c r="F6" s="44">
        <f t="shared" si="0"/>
        <v>43230</v>
      </c>
      <c r="G6" s="44">
        <f t="shared" si="0"/>
        <v>45608</v>
      </c>
      <c r="H6" s="44">
        <f t="shared" si="0"/>
        <v>45785</v>
      </c>
      <c r="I6" s="44">
        <f t="shared" si="0"/>
        <v>46609</v>
      </c>
      <c r="J6" s="44">
        <f t="shared" si="0"/>
        <v>48226</v>
      </c>
      <c r="K6" s="44">
        <f t="shared" si="0"/>
        <v>48354</v>
      </c>
    </row>
    <row r="7" spans="1:13" x14ac:dyDescent="0.25">
      <c r="A7" s="14"/>
      <c r="B7" s="14"/>
      <c r="C7" s="14"/>
      <c r="D7" s="14"/>
      <c r="F7" s="14"/>
      <c r="G7" s="14"/>
      <c r="H7" s="14"/>
      <c r="I7" s="14"/>
      <c r="J7" s="14"/>
      <c r="K7" s="14"/>
    </row>
    <row r="8" spans="1:13" x14ac:dyDescent="0.25">
      <c r="A8" s="5" t="s">
        <v>2</v>
      </c>
      <c r="B8" s="25">
        <f>B4/B6</f>
        <v>0.55416384563304</v>
      </c>
      <c r="C8" s="25">
        <f t="shared" ref="C8:K8" si="1">C4/C6</f>
        <v>0.55852664660292428</v>
      </c>
      <c r="D8" s="25">
        <f t="shared" si="1"/>
        <v>0.54557188767715081</v>
      </c>
      <c r="E8" s="25">
        <f t="shared" si="1"/>
        <v>0.53818590095793217</v>
      </c>
      <c r="F8" s="25">
        <f t="shared" si="1"/>
        <v>0.53261623872310893</v>
      </c>
      <c r="G8" s="25">
        <f t="shared" si="1"/>
        <v>0.51931678652867919</v>
      </c>
      <c r="H8" s="25">
        <f t="shared" si="1"/>
        <v>0.5142295511630447</v>
      </c>
      <c r="I8" s="25">
        <f t="shared" si="1"/>
        <v>0.52938273723958895</v>
      </c>
      <c r="J8" s="25">
        <f t="shared" si="1"/>
        <v>0.52683199933645752</v>
      </c>
      <c r="K8" s="25">
        <f t="shared" si="1"/>
        <v>0.51145717003763913</v>
      </c>
    </row>
    <row r="9" spans="1:13" x14ac:dyDescent="0.25">
      <c r="A9" s="5" t="s">
        <v>5</v>
      </c>
      <c r="B9" s="25">
        <f>B5/B6</f>
        <v>0.44583615436696006</v>
      </c>
      <c r="C9" s="25">
        <f t="shared" ref="C9:K9" si="2">C5/C6</f>
        <v>0.44147335339707566</v>
      </c>
      <c r="D9" s="25">
        <f t="shared" si="2"/>
        <v>0.45442811232284919</v>
      </c>
      <c r="E9" s="25">
        <f t="shared" si="2"/>
        <v>0.46181409904206777</v>
      </c>
      <c r="F9" s="25">
        <f t="shared" si="2"/>
        <v>0.46738376127689107</v>
      </c>
      <c r="G9" s="25">
        <f t="shared" si="2"/>
        <v>0.48068321347132081</v>
      </c>
      <c r="H9" s="25">
        <f t="shared" si="2"/>
        <v>0.48577044883695536</v>
      </c>
      <c r="I9" s="25">
        <f t="shared" si="2"/>
        <v>0.4706172627604111</v>
      </c>
      <c r="J9" s="25">
        <f t="shared" si="2"/>
        <v>0.47316800066354248</v>
      </c>
      <c r="K9" s="25">
        <f t="shared" si="2"/>
        <v>0.48854282996236092</v>
      </c>
    </row>
    <row r="16" spans="1:13" x14ac:dyDescent="0.25">
      <c r="L16" s="32"/>
      <c r="M16" s="3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7A06-8553-492F-B29D-C30ED16CDBBE}">
  <sheetPr>
    <tabColor theme="9"/>
  </sheetPr>
  <dimension ref="A1:Q9"/>
  <sheetViews>
    <sheetView workbookViewId="0">
      <selection activeCell="I8" sqref="I8"/>
    </sheetView>
  </sheetViews>
  <sheetFormatPr defaultRowHeight="15" x14ac:dyDescent="0.25"/>
  <cols>
    <col min="1" max="1" width="39.7109375" customWidth="1"/>
    <col min="2" max="2" width="7.28515625" customWidth="1"/>
    <col min="3" max="3" width="13.28515625" customWidth="1"/>
    <col min="4" max="4" width="12" customWidth="1"/>
    <col min="5" max="5" width="8.7109375" customWidth="1"/>
    <col min="6" max="6" width="9.140625" customWidth="1"/>
    <col min="7" max="7" width="10.42578125" customWidth="1"/>
    <col min="8" max="8" width="9.42578125" customWidth="1"/>
    <col min="9" max="9" width="7.85546875" customWidth="1"/>
    <col min="10" max="10" width="7.28515625" customWidth="1"/>
    <col min="11" max="11" width="7.140625" customWidth="1"/>
  </cols>
  <sheetData>
    <row r="1" spans="1:17" x14ac:dyDescent="0.25">
      <c r="A1" s="1" t="s">
        <v>129</v>
      </c>
    </row>
    <row r="3" spans="1:17" x14ac:dyDescent="0.25">
      <c r="A3" s="1" t="s">
        <v>45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7" x14ac:dyDescent="0.25">
      <c r="A4" t="s">
        <v>35</v>
      </c>
      <c r="B4" s="50">
        <v>20999</v>
      </c>
      <c r="C4" s="50">
        <v>25195</v>
      </c>
      <c r="D4" s="50">
        <v>26043</v>
      </c>
      <c r="E4" s="50">
        <v>26065</v>
      </c>
      <c r="F4" s="50">
        <v>33565</v>
      </c>
      <c r="G4" s="50">
        <v>37980</v>
      </c>
      <c r="H4" s="50">
        <v>37145</v>
      </c>
      <c r="I4" s="50">
        <v>40813</v>
      </c>
      <c r="J4" s="50">
        <v>40800</v>
      </c>
      <c r="K4" s="50">
        <v>34324</v>
      </c>
    </row>
    <row r="5" spans="1:17" x14ac:dyDescent="0.25">
      <c r="A5" t="s">
        <v>36</v>
      </c>
      <c r="B5" s="50">
        <v>-26892</v>
      </c>
      <c r="C5" s="50">
        <v>-21166</v>
      </c>
      <c r="D5" s="50">
        <v>-17624</v>
      </c>
      <c r="E5" s="50">
        <v>-16124</v>
      </c>
      <c r="F5" s="50">
        <v>-15732</v>
      </c>
      <c r="G5" s="50">
        <v>-15716</v>
      </c>
      <c r="H5" s="50">
        <v>-16452</v>
      </c>
      <c r="I5" s="50">
        <v>-18613</v>
      </c>
      <c r="J5" s="50">
        <v>-17872</v>
      </c>
      <c r="K5" s="50">
        <v>-15691</v>
      </c>
    </row>
    <row r="6" spans="1:17" x14ac:dyDescent="0.25">
      <c r="A6" t="s">
        <v>53</v>
      </c>
      <c r="B6" s="50">
        <v>-5893</v>
      </c>
      <c r="C6" s="50">
        <v>4029</v>
      </c>
      <c r="D6" s="50">
        <v>8419</v>
      </c>
      <c r="E6" s="50">
        <v>9941</v>
      </c>
      <c r="F6" s="50">
        <v>17833</v>
      </c>
      <c r="G6" s="50">
        <v>22264</v>
      </c>
      <c r="H6" s="50">
        <v>20693</v>
      </c>
      <c r="I6" s="50">
        <v>22200</v>
      </c>
      <c r="J6" s="50">
        <v>22928</v>
      </c>
      <c r="K6" s="50">
        <v>18633</v>
      </c>
    </row>
    <row r="9" spans="1:17" x14ac:dyDescent="0.25">
      <c r="Q9" s="2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F74C-EC8C-41FE-903B-FB3F53FA44E0}">
  <sheetPr>
    <tabColor theme="9"/>
  </sheetPr>
  <dimension ref="A1:K6"/>
  <sheetViews>
    <sheetView workbookViewId="0">
      <selection activeCell="M6" sqref="M6"/>
    </sheetView>
  </sheetViews>
  <sheetFormatPr defaultRowHeight="15" x14ac:dyDescent="0.25"/>
  <cols>
    <col min="1" max="1" width="33.42578125" customWidth="1"/>
    <col min="2" max="2" width="9.140625" customWidth="1"/>
    <col min="3" max="3" width="8.140625" customWidth="1"/>
    <col min="4" max="4" width="10" customWidth="1"/>
    <col min="5" max="5" width="7.28515625" customWidth="1"/>
    <col min="6" max="6" width="7" customWidth="1"/>
    <col min="7" max="7" width="6.85546875" customWidth="1"/>
    <col min="8" max="8" width="6.7109375" customWidth="1"/>
    <col min="9" max="9" width="7.140625" customWidth="1"/>
    <col min="10" max="11" width="7" customWidth="1"/>
    <col min="13" max="13" width="20.7109375" customWidth="1"/>
    <col min="14" max="14" width="24.140625" customWidth="1"/>
  </cols>
  <sheetData>
    <row r="1" spans="1:11" x14ac:dyDescent="0.25">
      <c r="A1" s="1" t="s">
        <v>130</v>
      </c>
    </row>
    <row r="3" spans="1:11" x14ac:dyDescent="0.25">
      <c r="A3" s="65" t="s">
        <v>23</v>
      </c>
      <c r="B3" s="97">
        <v>2010</v>
      </c>
      <c r="C3" s="97">
        <v>2011</v>
      </c>
      <c r="D3" s="97">
        <v>2012</v>
      </c>
      <c r="E3" s="97">
        <v>2013</v>
      </c>
      <c r="F3" s="97">
        <v>2014</v>
      </c>
      <c r="G3" s="97">
        <v>2015</v>
      </c>
      <c r="H3" s="97">
        <v>2016</v>
      </c>
      <c r="I3" s="97">
        <v>2017</v>
      </c>
      <c r="J3" s="97">
        <v>2018</v>
      </c>
      <c r="K3" s="97">
        <v>2019</v>
      </c>
    </row>
    <row r="4" spans="1:11" x14ac:dyDescent="0.25">
      <c r="A4" s="66" t="s">
        <v>35</v>
      </c>
      <c r="B4" s="63">
        <v>9990</v>
      </c>
      <c r="C4" s="63">
        <v>11997</v>
      </c>
      <c r="D4" s="63">
        <v>11917</v>
      </c>
      <c r="E4" s="63">
        <v>13820</v>
      </c>
      <c r="F4" s="63">
        <v>17190</v>
      </c>
      <c r="G4" s="63">
        <v>18054</v>
      </c>
      <c r="H4" s="63">
        <v>15720</v>
      </c>
      <c r="I4" s="63">
        <v>17766</v>
      </c>
      <c r="J4" s="63">
        <v>16675</v>
      </c>
      <c r="K4" s="63">
        <v>13633</v>
      </c>
    </row>
    <row r="5" spans="1:11" x14ac:dyDescent="0.25">
      <c r="A5" s="66" t="s">
        <v>36</v>
      </c>
      <c r="B5" s="63">
        <v>-15214</v>
      </c>
      <c r="C5" s="63">
        <v>-12671</v>
      </c>
      <c r="D5" s="63">
        <v>-10342</v>
      </c>
      <c r="E5" s="63">
        <v>-9273</v>
      </c>
      <c r="F5" s="63">
        <v>-8121</v>
      </c>
      <c r="G5" s="63">
        <v>-7369</v>
      </c>
      <c r="H5" s="63">
        <v>-8542</v>
      </c>
      <c r="I5" s="63">
        <v>-8236</v>
      </c>
      <c r="J5" s="63">
        <v>-7773</v>
      </c>
      <c r="K5" s="63">
        <v>-7935</v>
      </c>
    </row>
    <row r="6" spans="1:11" x14ac:dyDescent="0.25">
      <c r="A6" s="66" t="s">
        <v>53</v>
      </c>
      <c r="B6" s="63">
        <v>-5224</v>
      </c>
      <c r="C6" s="63">
        <v>-674</v>
      </c>
      <c r="D6" s="63">
        <v>1575</v>
      </c>
      <c r="E6" s="63">
        <v>4547</v>
      </c>
      <c r="F6" s="63">
        <v>9069</v>
      </c>
      <c r="G6" s="63">
        <v>10685</v>
      </c>
      <c r="H6" s="63">
        <v>7178</v>
      </c>
      <c r="I6" s="63">
        <v>9530</v>
      </c>
      <c r="J6" s="63">
        <v>8902</v>
      </c>
      <c r="K6" s="63">
        <v>5698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465C-FC8D-4BCA-9AF0-775A7A3F3CA1}">
  <sheetPr>
    <tabColor theme="9"/>
  </sheetPr>
  <dimension ref="A1:K30"/>
  <sheetViews>
    <sheetView workbookViewId="0">
      <selection activeCell="B8" sqref="B8"/>
    </sheetView>
  </sheetViews>
  <sheetFormatPr defaultRowHeight="15" x14ac:dyDescent="0.25"/>
  <cols>
    <col min="1" max="1" width="20.28515625" customWidth="1"/>
    <col min="2" max="2" width="9.42578125" customWidth="1"/>
    <col min="3" max="3" width="10" customWidth="1"/>
    <col min="4" max="4" width="8.140625" customWidth="1"/>
    <col min="5" max="5" width="9" customWidth="1"/>
    <col min="6" max="6" width="8" customWidth="1"/>
    <col min="7" max="7" width="8.140625" customWidth="1"/>
    <col min="8" max="8" width="9.5703125" customWidth="1"/>
    <col min="9" max="9" width="10.85546875" customWidth="1"/>
    <col min="10" max="10" width="9.42578125" customWidth="1"/>
    <col min="11" max="11" width="10" customWidth="1"/>
  </cols>
  <sheetData>
    <row r="1" spans="1:11" x14ac:dyDescent="0.25">
      <c r="A1" s="1" t="s">
        <v>131</v>
      </c>
    </row>
    <row r="3" spans="1:11" x14ac:dyDescent="0.25">
      <c r="A3" s="6" t="s">
        <v>0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5">
      <c r="A4" s="7" t="s">
        <v>32</v>
      </c>
      <c r="B4" s="18">
        <v>11009</v>
      </c>
      <c r="C4" s="18">
        <v>13198</v>
      </c>
      <c r="D4" s="18">
        <v>14126</v>
      </c>
      <c r="E4" s="18">
        <v>12245</v>
      </c>
      <c r="F4" s="18">
        <v>16375</v>
      </c>
      <c r="G4" s="18">
        <v>19926</v>
      </c>
      <c r="H4" s="18">
        <v>21425</v>
      </c>
      <c r="I4" s="18">
        <v>23047</v>
      </c>
      <c r="J4" s="18">
        <v>24125</v>
      </c>
      <c r="K4" s="18">
        <v>20691</v>
      </c>
    </row>
    <row r="5" spans="1:11" x14ac:dyDescent="0.25">
      <c r="A5" s="7" t="s">
        <v>33</v>
      </c>
      <c r="B5" s="18">
        <v>-11678</v>
      </c>
      <c r="C5" s="18">
        <v>-8495</v>
      </c>
      <c r="D5" s="18">
        <v>-7282</v>
      </c>
      <c r="E5" s="18">
        <v>-6851</v>
      </c>
      <c r="F5" s="18">
        <v>-7611</v>
      </c>
      <c r="G5" s="18">
        <v>-8347</v>
      </c>
      <c r="H5" s="18">
        <v>-7910</v>
      </c>
      <c r="I5" s="18">
        <v>-10377</v>
      </c>
      <c r="J5" s="18">
        <v>-10099</v>
      </c>
      <c r="K5" s="18">
        <v>-7756</v>
      </c>
    </row>
    <row r="6" spans="1:11" x14ac:dyDescent="0.25">
      <c r="A6" s="98" t="s">
        <v>54</v>
      </c>
      <c r="B6" s="18">
        <v>-669</v>
      </c>
      <c r="C6" s="18">
        <v>4703</v>
      </c>
      <c r="D6" s="18">
        <v>6844</v>
      </c>
      <c r="E6" s="18">
        <v>5394</v>
      </c>
      <c r="F6" s="18">
        <v>8764</v>
      </c>
      <c r="G6" s="18">
        <v>11579</v>
      </c>
      <c r="H6" s="18">
        <v>13515</v>
      </c>
      <c r="I6" s="18">
        <v>12670</v>
      </c>
      <c r="J6" s="18">
        <v>14026</v>
      </c>
      <c r="K6" s="18">
        <v>12935</v>
      </c>
    </row>
    <row r="26" spans="4:11" ht="10.5" customHeight="1" x14ac:dyDescent="0.25"/>
    <row r="30" spans="4:11" x14ac:dyDescent="0.25">
      <c r="D30" s="28"/>
      <c r="E30" s="28"/>
      <c r="F30" s="28"/>
      <c r="G30" s="28"/>
      <c r="H30" s="28"/>
      <c r="I30" s="28"/>
      <c r="J30" s="28"/>
      <c r="K30" s="2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335A-0638-47C8-B860-3CA9C019C0A1}">
  <sheetPr>
    <tabColor theme="9"/>
    <pageSetUpPr fitToPage="1"/>
  </sheetPr>
  <dimension ref="A1:K12"/>
  <sheetViews>
    <sheetView workbookViewId="0">
      <selection activeCell="A14" sqref="A14"/>
    </sheetView>
  </sheetViews>
  <sheetFormatPr defaultRowHeight="15" x14ac:dyDescent="0.25"/>
  <cols>
    <col min="1" max="1" width="35" customWidth="1"/>
    <col min="2" max="2" width="11.42578125" customWidth="1"/>
    <col min="3" max="3" width="10.140625" customWidth="1"/>
    <col min="4" max="11" width="8.7109375" customWidth="1"/>
  </cols>
  <sheetData>
    <row r="1" spans="1:11" x14ac:dyDescent="0.25">
      <c r="A1" s="1" t="s">
        <v>132</v>
      </c>
    </row>
    <row r="3" spans="1:11" x14ac:dyDescent="0.25">
      <c r="A3" s="4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5">
      <c r="A4" s="45" t="s">
        <v>4</v>
      </c>
      <c r="B4" s="18">
        <v>98506</v>
      </c>
      <c r="C4" s="18">
        <v>100227</v>
      </c>
      <c r="D4" s="18">
        <v>104210</v>
      </c>
      <c r="E4" s="18">
        <v>108816</v>
      </c>
      <c r="F4" s="18">
        <v>116372</v>
      </c>
      <c r="G4" s="18">
        <v>125827</v>
      </c>
      <c r="H4" s="18">
        <v>135195</v>
      </c>
      <c r="I4" s="18">
        <v>145851</v>
      </c>
      <c r="J4" s="18">
        <v>155965</v>
      </c>
      <c r="K4" s="18">
        <v>165241</v>
      </c>
    </row>
    <row r="5" spans="1:11" x14ac:dyDescent="0.25">
      <c r="A5" s="71" t="s">
        <v>68</v>
      </c>
      <c r="B5" s="72">
        <v>123754</v>
      </c>
      <c r="C5" s="72">
        <v>124981</v>
      </c>
      <c r="D5" s="72">
        <v>128536</v>
      </c>
      <c r="E5" s="72">
        <v>132148</v>
      </c>
      <c r="F5" s="72">
        <v>139509</v>
      </c>
      <c r="G5" s="72">
        <v>149050</v>
      </c>
      <c r="H5" s="72">
        <v>156789</v>
      </c>
      <c r="I5" s="72">
        <v>163016</v>
      </c>
      <c r="J5" s="72">
        <v>170885</v>
      </c>
      <c r="K5" s="72">
        <v>176864</v>
      </c>
    </row>
    <row r="6" spans="1:11" x14ac:dyDescent="0.25">
      <c r="A6" s="16" t="s">
        <v>69</v>
      </c>
      <c r="B6" s="18">
        <v>57951</v>
      </c>
      <c r="C6" s="18">
        <v>59032</v>
      </c>
      <c r="D6" s="18">
        <v>59913</v>
      </c>
      <c r="E6" s="18">
        <v>61636</v>
      </c>
      <c r="F6" s="18">
        <v>64552</v>
      </c>
      <c r="G6" s="18">
        <v>67820</v>
      </c>
      <c r="H6" s="18">
        <v>71406</v>
      </c>
      <c r="I6" s="18">
        <v>76723</v>
      </c>
      <c r="J6" s="18">
        <v>81668</v>
      </c>
      <c r="K6" s="18">
        <v>85046</v>
      </c>
    </row>
    <row r="7" spans="1:11" x14ac:dyDescent="0.25">
      <c r="A7" s="4" t="s">
        <v>57</v>
      </c>
      <c r="B7" s="19">
        <v>280211</v>
      </c>
      <c r="C7" s="19">
        <v>284240</v>
      </c>
      <c r="D7" s="19">
        <v>292659</v>
      </c>
      <c r="E7" s="19">
        <v>302600</v>
      </c>
      <c r="F7" s="19">
        <v>320433</v>
      </c>
      <c r="G7" s="19">
        <v>342697</v>
      </c>
      <c r="H7" s="19">
        <v>363390</v>
      </c>
      <c r="I7" s="19">
        <v>385590</v>
      </c>
      <c r="J7" s="19">
        <v>408518</v>
      </c>
      <c r="K7" s="19">
        <v>427151</v>
      </c>
    </row>
    <row r="8" spans="1:11" x14ac:dyDescent="0.25">
      <c r="A8" s="11"/>
    </row>
    <row r="9" spans="1:11" x14ac:dyDescent="0.25">
      <c r="A9" s="16"/>
      <c r="B9" s="4">
        <v>2010</v>
      </c>
      <c r="C9" s="4">
        <v>2011</v>
      </c>
      <c r="D9" s="4">
        <v>2012</v>
      </c>
      <c r="E9" s="4">
        <v>2013</v>
      </c>
      <c r="F9" s="4">
        <v>2014</v>
      </c>
      <c r="G9" s="4">
        <v>2015</v>
      </c>
      <c r="H9" s="4">
        <v>2016</v>
      </c>
      <c r="I9" s="4">
        <v>2017</v>
      </c>
      <c r="J9" s="4">
        <v>2018</v>
      </c>
      <c r="K9" s="4">
        <v>2019</v>
      </c>
    </row>
    <row r="10" spans="1:11" x14ac:dyDescent="0.25">
      <c r="A10" s="16" t="s">
        <v>56</v>
      </c>
      <c r="B10" s="17">
        <f>B6/B7</f>
        <v>0.20681200952139639</v>
      </c>
      <c r="C10" s="17">
        <f>C6/C7</f>
        <v>0.20768364762172811</v>
      </c>
      <c r="D10" s="17">
        <f t="shared" ref="D10:K10" si="0">D6/D7</f>
        <v>0.20471948581796562</v>
      </c>
      <c r="E10" s="17">
        <f t="shared" si="0"/>
        <v>0.20368803701255783</v>
      </c>
      <c r="F10" s="17">
        <f t="shared" si="0"/>
        <v>0.20145240970811371</v>
      </c>
      <c r="G10" s="17">
        <f t="shared" si="0"/>
        <v>0.19790076948441335</v>
      </c>
      <c r="H10" s="17">
        <f t="shared" si="0"/>
        <v>0.1964996284983076</v>
      </c>
      <c r="I10" s="17">
        <f t="shared" si="0"/>
        <v>0.19897559584014107</v>
      </c>
      <c r="J10" s="17">
        <f t="shared" si="0"/>
        <v>0.1999128557370789</v>
      </c>
      <c r="K10" s="17">
        <f t="shared" si="0"/>
        <v>0.19910055226371939</v>
      </c>
    </row>
    <row r="11" spans="1:11" x14ac:dyDescent="0.25">
      <c r="A11" s="71" t="s">
        <v>55</v>
      </c>
      <c r="B11" s="74">
        <f>B5/B7</f>
        <v>0.44164575980243459</v>
      </c>
      <c r="C11" s="74">
        <f t="shared" ref="C11:K11" si="1">C5/C7</f>
        <v>0.43970236419926823</v>
      </c>
      <c r="D11" s="74">
        <f t="shared" si="1"/>
        <v>0.43920057131337153</v>
      </c>
      <c r="E11" s="74">
        <f t="shared" si="1"/>
        <v>0.43670852610707206</v>
      </c>
      <c r="F11" s="74">
        <f t="shared" si="1"/>
        <v>0.43537650616509538</v>
      </c>
      <c r="G11" s="74">
        <f t="shared" si="1"/>
        <v>0.43493231630273976</v>
      </c>
      <c r="H11" s="74">
        <f t="shared" si="1"/>
        <v>0.43146206554940975</v>
      </c>
      <c r="I11" s="74">
        <f t="shared" si="1"/>
        <v>0.42277030005964883</v>
      </c>
      <c r="J11" s="74">
        <f t="shared" si="1"/>
        <v>0.41830470138402714</v>
      </c>
      <c r="K11" s="74">
        <f t="shared" si="1"/>
        <v>0.41405498289831932</v>
      </c>
    </row>
    <row r="12" spans="1:11" x14ac:dyDescent="0.25">
      <c r="A12" s="16" t="s">
        <v>4</v>
      </c>
      <c r="B12" s="17">
        <f t="shared" ref="B12:K12" si="2">B4/B7</f>
        <v>0.35154223067616902</v>
      </c>
      <c r="C12" s="17">
        <f t="shared" si="2"/>
        <v>0.35261398817900363</v>
      </c>
      <c r="D12" s="17">
        <f t="shared" si="2"/>
        <v>0.35607994286866285</v>
      </c>
      <c r="E12" s="17">
        <f t="shared" si="2"/>
        <v>0.35960343688037011</v>
      </c>
      <c r="F12" s="17">
        <f t="shared" si="2"/>
        <v>0.36317108412679094</v>
      </c>
      <c r="G12" s="17">
        <f t="shared" si="2"/>
        <v>0.36716691421284692</v>
      </c>
      <c r="H12" s="17">
        <f t="shared" si="2"/>
        <v>0.37203830595228266</v>
      </c>
      <c r="I12" s="17">
        <f t="shared" si="2"/>
        <v>0.37825410410021004</v>
      </c>
      <c r="J12" s="17">
        <f t="shared" si="2"/>
        <v>0.38178244287889396</v>
      </c>
      <c r="K12" s="17">
        <f t="shared" si="2"/>
        <v>0.38684446483796131</v>
      </c>
    </row>
  </sheetData>
  <pageMargins left="0.25" right="0.25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3457-FA71-4238-99F3-9BBC8E5FE8A7}">
  <sheetPr>
    <tabColor theme="9"/>
  </sheetPr>
  <dimension ref="A1:K25"/>
  <sheetViews>
    <sheetView workbookViewId="0">
      <selection activeCell="P9" sqref="P9"/>
    </sheetView>
  </sheetViews>
  <sheetFormatPr defaultRowHeight="15" x14ac:dyDescent="0.25"/>
  <cols>
    <col min="1" max="1" width="13.85546875" customWidth="1"/>
    <col min="2" max="2" width="10.7109375" customWidth="1"/>
    <col min="3" max="3" width="10" customWidth="1"/>
    <col min="4" max="4" width="9" customWidth="1"/>
    <col min="5" max="5" width="10.42578125" customWidth="1"/>
    <col min="6" max="6" width="9" customWidth="1"/>
    <col min="7" max="7" width="11" customWidth="1"/>
    <col min="8" max="8" width="9.140625" customWidth="1"/>
    <col min="9" max="9" width="9.28515625" customWidth="1"/>
    <col min="10" max="10" width="10.7109375" customWidth="1"/>
    <col min="11" max="11" width="9.140625" customWidth="1"/>
  </cols>
  <sheetData>
    <row r="1" spans="1:11" x14ac:dyDescent="0.25">
      <c r="A1" s="1" t="s">
        <v>133</v>
      </c>
    </row>
    <row r="2" spans="1:11" x14ac:dyDescent="0.25">
      <c r="A2" t="s">
        <v>96</v>
      </c>
      <c r="B2" t="s">
        <v>95</v>
      </c>
    </row>
    <row r="3" spans="1:11" s="1" customFormat="1" x14ac:dyDescent="0.25">
      <c r="A3" t="s">
        <v>27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7</v>
      </c>
      <c r="B4" s="64">
        <v>12202</v>
      </c>
      <c r="C4" s="64">
        <v>12190</v>
      </c>
      <c r="D4" s="64">
        <v>11967</v>
      </c>
      <c r="E4" s="64">
        <v>12090</v>
      </c>
      <c r="F4" s="64">
        <v>12607</v>
      </c>
      <c r="G4" s="64">
        <v>13455</v>
      </c>
      <c r="H4" s="64">
        <v>14158</v>
      </c>
      <c r="I4" s="64">
        <v>15303</v>
      </c>
      <c r="J4" s="64">
        <v>16181</v>
      </c>
      <c r="K4" s="64">
        <v>16706</v>
      </c>
    </row>
    <row r="5" spans="1:11" x14ac:dyDescent="0.25">
      <c r="A5" t="s">
        <v>4</v>
      </c>
      <c r="B5" s="64">
        <v>43087</v>
      </c>
      <c r="C5" s="64">
        <v>41626</v>
      </c>
      <c r="D5" s="64">
        <v>41816</v>
      </c>
      <c r="E5" s="64">
        <v>43398</v>
      </c>
      <c r="F5" s="64">
        <v>46609</v>
      </c>
      <c r="G5" s="64">
        <v>50837</v>
      </c>
      <c r="H5" s="64">
        <v>53925</v>
      </c>
      <c r="I5" s="64">
        <v>56467</v>
      </c>
      <c r="J5" s="64">
        <v>60459</v>
      </c>
      <c r="K5" s="64">
        <v>62247</v>
      </c>
    </row>
    <row r="6" spans="1:11" x14ac:dyDescent="0.25">
      <c r="A6" t="s">
        <v>18</v>
      </c>
      <c r="B6" s="64">
        <v>16263</v>
      </c>
      <c r="C6" s="64">
        <v>16111</v>
      </c>
      <c r="D6" s="64">
        <v>16889</v>
      </c>
      <c r="E6" s="64">
        <v>17839</v>
      </c>
      <c r="F6" s="64">
        <v>19266</v>
      </c>
      <c r="G6" s="64">
        <v>20983</v>
      </c>
      <c r="H6" s="64">
        <v>21651</v>
      </c>
      <c r="I6" s="64">
        <v>22442</v>
      </c>
      <c r="J6" s="64">
        <v>22706</v>
      </c>
      <c r="K6" s="64">
        <v>23849</v>
      </c>
    </row>
    <row r="7" spans="1:11" x14ac:dyDescent="0.25">
      <c r="A7" t="s">
        <v>14</v>
      </c>
      <c r="B7" s="64">
        <v>12435</v>
      </c>
      <c r="C7" s="64">
        <v>11767</v>
      </c>
      <c r="D7" s="64">
        <v>11978</v>
      </c>
      <c r="E7" s="64">
        <v>12088</v>
      </c>
      <c r="F7" s="64">
        <v>12535</v>
      </c>
      <c r="G7" s="64">
        <v>13113</v>
      </c>
      <c r="H7" s="64">
        <v>13811</v>
      </c>
      <c r="I7" s="64">
        <v>15861</v>
      </c>
      <c r="J7" s="64">
        <v>16797</v>
      </c>
      <c r="K7" s="64">
        <v>17482</v>
      </c>
    </row>
    <row r="8" spans="1:11" x14ac:dyDescent="0.25">
      <c r="A8" t="s">
        <v>21</v>
      </c>
      <c r="B8" s="64">
        <v>7332</v>
      </c>
      <c r="C8" s="64">
        <v>7210</v>
      </c>
      <c r="D8" s="64">
        <v>7297</v>
      </c>
      <c r="E8" s="64">
        <v>7893</v>
      </c>
      <c r="F8" s="64">
        <v>8678</v>
      </c>
      <c r="G8" s="64">
        <v>9210</v>
      </c>
      <c r="H8" s="64">
        <v>9458</v>
      </c>
      <c r="I8" s="64">
        <v>10006</v>
      </c>
      <c r="J8" s="64">
        <v>10643</v>
      </c>
      <c r="K8" s="64">
        <v>10675</v>
      </c>
    </row>
    <row r="9" spans="1:11" x14ac:dyDescent="0.25">
      <c r="A9" t="s">
        <v>1</v>
      </c>
      <c r="B9" s="64">
        <v>13544</v>
      </c>
      <c r="C9" s="64">
        <v>13800</v>
      </c>
      <c r="D9" s="64">
        <v>13793</v>
      </c>
      <c r="E9" s="64">
        <v>14044</v>
      </c>
      <c r="F9" s="64">
        <v>14753</v>
      </c>
      <c r="G9" s="64">
        <v>15545</v>
      </c>
      <c r="H9" s="64">
        <v>15732</v>
      </c>
      <c r="I9" s="64">
        <v>16260</v>
      </c>
      <c r="J9" s="64">
        <v>17225</v>
      </c>
      <c r="K9" s="64">
        <v>17574</v>
      </c>
    </row>
    <row r="10" spans="1:11" x14ac:dyDescent="0.25">
      <c r="A10" t="s">
        <v>15</v>
      </c>
      <c r="B10" s="64">
        <v>18727</v>
      </c>
      <c r="C10" s="64">
        <v>19929</v>
      </c>
      <c r="D10" s="64">
        <v>20688</v>
      </c>
      <c r="E10" s="64">
        <v>21138</v>
      </c>
      <c r="F10" s="64">
        <v>22524</v>
      </c>
      <c r="G10" s="64">
        <v>23930</v>
      </c>
      <c r="H10" s="64">
        <v>24730</v>
      </c>
      <c r="I10" s="64">
        <v>25585</v>
      </c>
      <c r="J10" s="64">
        <v>26192</v>
      </c>
      <c r="K10" s="64">
        <v>26713</v>
      </c>
    </row>
    <row r="11" spans="1:11" s="1" customFormat="1" x14ac:dyDescent="0.25">
      <c r="A11" t="s">
        <v>11</v>
      </c>
      <c r="B11" s="64">
        <v>11806</v>
      </c>
      <c r="C11" s="64">
        <v>12089</v>
      </c>
      <c r="D11" s="64">
        <v>11869</v>
      </c>
      <c r="E11" s="64">
        <v>12354</v>
      </c>
      <c r="F11" s="64">
        <v>12941</v>
      </c>
      <c r="G11" s="64">
        <v>13525</v>
      </c>
      <c r="H11" s="64">
        <v>14311</v>
      </c>
      <c r="I11" s="64">
        <v>15382</v>
      </c>
      <c r="J11" s="64">
        <v>16005</v>
      </c>
      <c r="K11" s="64">
        <v>16660</v>
      </c>
    </row>
    <row r="12" spans="1:11" s="1" customFormat="1" x14ac:dyDescent="0.25">
      <c r="A12" s="1" t="s">
        <v>28</v>
      </c>
      <c r="B12" s="89">
        <v>135396</v>
      </c>
      <c r="C12" s="89">
        <v>134722</v>
      </c>
      <c r="D12" s="89">
        <v>136297</v>
      </c>
      <c r="E12" s="89">
        <v>140844</v>
      </c>
      <c r="F12" s="89">
        <v>149913</v>
      </c>
      <c r="G12" s="89">
        <v>160598</v>
      </c>
      <c r="H12" s="89">
        <v>167776</v>
      </c>
      <c r="I12" s="89">
        <v>177306</v>
      </c>
      <c r="J12" s="89">
        <v>186208</v>
      </c>
      <c r="K12" s="89">
        <v>191906</v>
      </c>
    </row>
    <row r="14" spans="1:11" x14ac:dyDescent="0.25">
      <c r="B14" s="1">
        <v>2010</v>
      </c>
      <c r="C14" s="1">
        <v>2011</v>
      </c>
      <c r="D14" s="1">
        <v>2012</v>
      </c>
      <c r="E14" s="1">
        <v>2013</v>
      </c>
      <c r="F14" s="1">
        <v>2014</v>
      </c>
      <c r="G14" s="1">
        <v>2015</v>
      </c>
      <c r="H14" s="1">
        <v>2016</v>
      </c>
      <c r="I14" s="1">
        <v>2017</v>
      </c>
      <c r="J14" s="1">
        <v>2018</v>
      </c>
      <c r="K14" s="1">
        <v>2019</v>
      </c>
    </row>
    <row r="15" spans="1:11" x14ac:dyDescent="0.25">
      <c r="A15" t="s">
        <v>4</v>
      </c>
      <c r="B15" s="10">
        <f>B5</f>
        <v>43087</v>
      </c>
      <c r="C15" s="10">
        <f t="shared" ref="C15:K15" si="0">C5</f>
        <v>41626</v>
      </c>
      <c r="D15" s="10">
        <f t="shared" si="0"/>
        <v>41816</v>
      </c>
      <c r="E15" s="10">
        <f t="shared" si="0"/>
        <v>43398</v>
      </c>
      <c r="F15" s="10">
        <f t="shared" si="0"/>
        <v>46609</v>
      </c>
      <c r="G15" s="10">
        <f t="shared" si="0"/>
        <v>50837</v>
      </c>
      <c r="H15" s="10">
        <f t="shared" si="0"/>
        <v>53925</v>
      </c>
      <c r="I15" s="10">
        <f t="shared" si="0"/>
        <v>56467</v>
      </c>
      <c r="J15" s="10">
        <f t="shared" si="0"/>
        <v>60459</v>
      </c>
      <c r="K15" s="10">
        <f t="shared" si="0"/>
        <v>62247</v>
      </c>
    </row>
    <row r="16" spans="1:11" x14ac:dyDescent="0.25">
      <c r="A16" s="16" t="s">
        <v>68</v>
      </c>
      <c r="B16" s="10">
        <f>B6+B7+B9+B10</f>
        <v>60969</v>
      </c>
      <c r="C16" s="10">
        <f t="shared" ref="C16:K16" si="1">C6+C7+C9+C10</f>
        <v>61607</v>
      </c>
      <c r="D16" s="10">
        <f t="shared" si="1"/>
        <v>63348</v>
      </c>
      <c r="E16" s="10">
        <f t="shared" si="1"/>
        <v>65109</v>
      </c>
      <c r="F16" s="10">
        <f t="shared" si="1"/>
        <v>69078</v>
      </c>
      <c r="G16" s="10">
        <f t="shared" si="1"/>
        <v>73571</v>
      </c>
      <c r="H16" s="10">
        <f t="shared" si="1"/>
        <v>75924</v>
      </c>
      <c r="I16" s="10">
        <f t="shared" si="1"/>
        <v>80148</v>
      </c>
      <c r="J16" s="10">
        <f>J6+J7+J9+J10</f>
        <v>82920</v>
      </c>
      <c r="K16" s="10">
        <f t="shared" si="1"/>
        <v>85618</v>
      </c>
    </row>
    <row r="17" spans="1:11" s="69" customFormat="1" x14ac:dyDescent="0.25">
      <c r="A17" s="69" t="s">
        <v>58</v>
      </c>
      <c r="B17" s="75">
        <f>B4+B8+B11</f>
        <v>31340</v>
      </c>
      <c r="C17" s="75">
        <f t="shared" ref="C17:K17" si="2">C4+C8+C11</f>
        <v>31489</v>
      </c>
      <c r="D17" s="75">
        <f t="shared" si="2"/>
        <v>31133</v>
      </c>
      <c r="E17" s="75">
        <f t="shared" si="2"/>
        <v>32337</v>
      </c>
      <c r="F17" s="75">
        <f t="shared" si="2"/>
        <v>34226</v>
      </c>
      <c r="G17" s="75">
        <f t="shared" si="2"/>
        <v>36190</v>
      </c>
      <c r="H17" s="75">
        <f t="shared" si="2"/>
        <v>37927</v>
      </c>
      <c r="I17" s="75">
        <f t="shared" si="2"/>
        <v>40691</v>
      </c>
      <c r="J17" s="75">
        <f t="shared" si="2"/>
        <v>42829</v>
      </c>
      <c r="K17" s="75">
        <f t="shared" si="2"/>
        <v>44041</v>
      </c>
    </row>
    <row r="18" spans="1:11" s="1" customFormat="1" x14ac:dyDescent="0.25">
      <c r="A18" s="1" t="s">
        <v>57</v>
      </c>
      <c r="B18" s="26">
        <f>SUM(B15:B17)</f>
        <v>135396</v>
      </c>
      <c r="C18" s="26">
        <f t="shared" ref="C18:K18" si="3">SUM(C15:C17)</f>
        <v>134722</v>
      </c>
      <c r="D18" s="26">
        <f t="shared" si="3"/>
        <v>136297</v>
      </c>
      <c r="E18" s="26">
        <f t="shared" si="3"/>
        <v>140844</v>
      </c>
      <c r="F18" s="26">
        <f t="shared" si="3"/>
        <v>149913</v>
      </c>
      <c r="G18" s="26">
        <f t="shared" si="3"/>
        <v>160598</v>
      </c>
      <c r="H18" s="26">
        <f t="shared" si="3"/>
        <v>167776</v>
      </c>
      <c r="I18" s="26">
        <f t="shared" si="3"/>
        <v>177306</v>
      </c>
      <c r="J18" s="26">
        <f t="shared" si="3"/>
        <v>186208</v>
      </c>
      <c r="K18" s="26">
        <f t="shared" si="3"/>
        <v>191906</v>
      </c>
    </row>
    <row r="19" spans="1:11" s="1" customFormat="1" x14ac:dyDescent="0.25"/>
    <row r="20" spans="1:11" x14ac:dyDescent="0.25">
      <c r="B20" s="1">
        <v>2010</v>
      </c>
      <c r="C20" s="1">
        <v>2011</v>
      </c>
      <c r="D20" s="1">
        <v>2012</v>
      </c>
      <c r="E20" s="1">
        <v>2013</v>
      </c>
      <c r="F20" s="1">
        <v>2014</v>
      </c>
      <c r="G20" s="1">
        <v>2015</v>
      </c>
      <c r="H20" s="1">
        <v>2016</v>
      </c>
      <c r="I20" s="1">
        <v>2017</v>
      </c>
      <c r="J20" s="1">
        <v>2018</v>
      </c>
      <c r="K20" s="1">
        <v>2019</v>
      </c>
    </row>
    <row r="21" spans="1:11" s="69" customFormat="1" x14ac:dyDescent="0.25">
      <c r="A21" s="69" t="s">
        <v>4</v>
      </c>
      <c r="B21" s="76">
        <f>B15/B18</f>
        <v>0.31822948979290377</v>
      </c>
      <c r="C21" s="76">
        <f t="shared" ref="C21:K21" si="4">C15/C18</f>
        <v>0.30897700449815174</v>
      </c>
      <c r="D21" s="76">
        <f t="shared" si="4"/>
        <v>0.30680058988825876</v>
      </c>
      <c r="E21" s="76">
        <f t="shared" si="4"/>
        <v>0.30812814177387748</v>
      </c>
      <c r="F21" s="76">
        <f t="shared" si="4"/>
        <v>0.31090699272244571</v>
      </c>
      <c r="G21" s="76">
        <f t="shared" si="4"/>
        <v>0.31654815128457392</v>
      </c>
      <c r="H21" s="76">
        <f t="shared" si="4"/>
        <v>0.32141069044440207</v>
      </c>
      <c r="I21" s="76">
        <f t="shared" si="4"/>
        <v>0.31847202012340248</v>
      </c>
      <c r="J21" s="76">
        <f t="shared" si="4"/>
        <v>0.32468529816119607</v>
      </c>
      <c r="K21" s="76">
        <f t="shared" si="4"/>
        <v>0.3243619271935218</v>
      </c>
    </row>
    <row r="22" spans="1:11" x14ac:dyDescent="0.25">
      <c r="A22" t="s">
        <v>55</v>
      </c>
      <c r="B22" s="9">
        <f>B16/B18</f>
        <v>0.45030133829655233</v>
      </c>
      <c r="C22" s="9">
        <f t="shared" ref="C22:K22" si="5">C16/C18</f>
        <v>0.4572898264574457</v>
      </c>
      <c r="D22" s="9">
        <f t="shared" si="5"/>
        <v>0.46477912206431543</v>
      </c>
      <c r="E22" s="9">
        <f t="shared" si="5"/>
        <v>0.46227741330834116</v>
      </c>
      <c r="F22" s="9">
        <f t="shared" si="5"/>
        <v>0.46078725660883313</v>
      </c>
      <c r="G22" s="9">
        <f t="shared" si="5"/>
        <v>0.45810657666969701</v>
      </c>
      <c r="H22" s="9">
        <f t="shared" si="5"/>
        <v>0.45253194735838259</v>
      </c>
      <c r="I22" s="9">
        <f t="shared" si="5"/>
        <v>0.452032080132652</v>
      </c>
      <c r="J22" s="9">
        <f t="shared" si="5"/>
        <v>0.44530847224609038</v>
      </c>
      <c r="K22" s="9">
        <f t="shared" si="5"/>
        <v>0.44614550873865327</v>
      </c>
    </row>
    <row r="23" spans="1:11" x14ac:dyDescent="0.25">
      <c r="A23" t="s">
        <v>59</v>
      </c>
      <c r="B23" s="9">
        <f>B17/B18</f>
        <v>0.23146917191054389</v>
      </c>
      <c r="C23" s="9">
        <f t="shared" ref="C23:K23" si="6">C17/C18</f>
        <v>0.23373316904440256</v>
      </c>
      <c r="D23" s="9">
        <f t="shared" si="6"/>
        <v>0.22842028804742584</v>
      </c>
      <c r="E23" s="9">
        <f t="shared" si="6"/>
        <v>0.22959444491778139</v>
      </c>
      <c r="F23" s="9">
        <f t="shared" si="6"/>
        <v>0.22830575066872119</v>
      </c>
      <c r="G23" s="9">
        <f t="shared" si="6"/>
        <v>0.2253452720457291</v>
      </c>
      <c r="H23" s="9">
        <f t="shared" si="6"/>
        <v>0.22605736219721534</v>
      </c>
      <c r="I23" s="9">
        <f t="shared" si="6"/>
        <v>0.22949589974394549</v>
      </c>
      <c r="J23" s="9">
        <f t="shared" si="6"/>
        <v>0.23000622959271352</v>
      </c>
      <c r="K23" s="9">
        <f t="shared" si="6"/>
        <v>0.22949256406782487</v>
      </c>
    </row>
    <row r="24" spans="1:11" x14ac:dyDescent="0.25">
      <c r="K24" s="21"/>
    </row>
    <row r="25" spans="1:11" x14ac:dyDescent="0.25">
      <c r="A25" s="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E976-6E11-4EBB-B631-A074EEF95E84}">
  <sheetPr>
    <tabColor theme="9"/>
  </sheetPr>
  <dimension ref="A1:K28"/>
  <sheetViews>
    <sheetView workbookViewId="0">
      <selection activeCell="P7" sqref="P7"/>
    </sheetView>
  </sheetViews>
  <sheetFormatPr defaultRowHeight="15" x14ac:dyDescent="0.25"/>
  <cols>
    <col min="1" max="1" width="14.140625" customWidth="1"/>
    <col min="2" max="2" width="9.28515625" customWidth="1"/>
    <col min="3" max="3" width="9" customWidth="1"/>
    <col min="4" max="4" width="8.7109375" customWidth="1"/>
    <col min="5" max="5" width="9.140625" customWidth="1"/>
    <col min="6" max="6" width="10.42578125" customWidth="1"/>
    <col min="7" max="7" width="10.7109375" customWidth="1"/>
    <col min="8" max="8" width="8.7109375" customWidth="1"/>
    <col min="9" max="9" width="8.85546875" customWidth="1"/>
    <col min="10" max="10" width="10.42578125" customWidth="1"/>
    <col min="11" max="11" width="8.85546875" customWidth="1"/>
  </cols>
  <sheetData>
    <row r="1" spans="1:11" x14ac:dyDescent="0.25">
      <c r="A1" s="1" t="s">
        <v>134</v>
      </c>
    </row>
    <row r="3" spans="1:11" s="1" customFormat="1" x14ac:dyDescent="0.25">
      <c r="A3" t="s">
        <v>27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7</v>
      </c>
      <c r="B4" s="64">
        <v>7670</v>
      </c>
      <c r="C4" s="64">
        <v>7824</v>
      </c>
      <c r="D4" s="64">
        <v>8127</v>
      </c>
      <c r="E4" s="64">
        <v>7925</v>
      </c>
      <c r="F4" s="64">
        <v>8198</v>
      </c>
      <c r="G4" s="64">
        <v>8398</v>
      </c>
      <c r="H4" s="64">
        <v>8553</v>
      </c>
      <c r="I4" s="64">
        <v>9200</v>
      </c>
      <c r="J4" s="64">
        <v>9691</v>
      </c>
      <c r="K4" s="64">
        <v>10126</v>
      </c>
    </row>
    <row r="5" spans="1:11" x14ac:dyDescent="0.25">
      <c r="A5" t="s">
        <v>4</v>
      </c>
      <c r="B5" s="64">
        <v>55419</v>
      </c>
      <c r="C5" s="64">
        <v>58601</v>
      </c>
      <c r="D5" s="64">
        <v>62394</v>
      </c>
      <c r="E5" s="64">
        <v>65418</v>
      </c>
      <c r="F5" s="64">
        <v>69763</v>
      </c>
      <c r="G5" s="64">
        <v>74990</v>
      </c>
      <c r="H5" s="64">
        <v>81270</v>
      </c>
      <c r="I5" s="64">
        <v>89384</v>
      </c>
      <c r="J5" s="64">
        <v>95506</v>
      </c>
      <c r="K5" s="64">
        <v>102994</v>
      </c>
    </row>
    <row r="6" spans="1:11" x14ac:dyDescent="0.25">
      <c r="A6" t="s">
        <v>18</v>
      </c>
      <c r="B6" s="64">
        <v>14685</v>
      </c>
      <c r="C6" s="64">
        <v>14846</v>
      </c>
      <c r="D6" s="64">
        <v>15153</v>
      </c>
      <c r="E6" s="64">
        <v>15787</v>
      </c>
      <c r="F6" s="64">
        <v>16597</v>
      </c>
      <c r="G6" s="64">
        <v>17341</v>
      </c>
      <c r="H6" s="64">
        <v>17391</v>
      </c>
      <c r="I6" s="64">
        <v>15931</v>
      </c>
      <c r="J6" s="64">
        <v>16730</v>
      </c>
      <c r="K6" s="64">
        <v>17217</v>
      </c>
    </row>
    <row r="7" spans="1:11" x14ac:dyDescent="0.25">
      <c r="A7" t="s">
        <v>14</v>
      </c>
      <c r="B7" s="64">
        <v>16485</v>
      </c>
      <c r="C7" s="64">
        <v>16288</v>
      </c>
      <c r="D7" s="64">
        <v>16181</v>
      </c>
      <c r="E7" s="64">
        <v>16052</v>
      </c>
      <c r="F7" s="64">
        <v>16957</v>
      </c>
      <c r="G7" s="64">
        <v>17734</v>
      </c>
      <c r="H7" s="64">
        <v>18973</v>
      </c>
      <c r="I7" s="64">
        <v>20112</v>
      </c>
      <c r="J7" s="64">
        <v>20909</v>
      </c>
      <c r="K7" s="64">
        <v>21879</v>
      </c>
    </row>
    <row r="8" spans="1:11" x14ac:dyDescent="0.25">
      <c r="A8" t="s">
        <v>21</v>
      </c>
      <c r="B8" s="64">
        <v>4361</v>
      </c>
      <c r="C8" s="64">
        <v>4316</v>
      </c>
      <c r="D8" s="64">
        <v>4520</v>
      </c>
      <c r="E8" s="64">
        <v>4647</v>
      </c>
      <c r="F8" s="64">
        <v>4691</v>
      </c>
      <c r="G8" s="64">
        <v>4841</v>
      </c>
      <c r="H8" s="64">
        <v>4995</v>
      </c>
      <c r="I8" s="64">
        <v>5200</v>
      </c>
      <c r="J8" s="64">
        <v>5778</v>
      </c>
      <c r="K8" s="64">
        <v>6228</v>
      </c>
    </row>
    <row r="9" spans="1:11" x14ac:dyDescent="0.25">
      <c r="A9" t="s">
        <v>1</v>
      </c>
      <c r="B9" s="64">
        <v>8471</v>
      </c>
      <c r="C9" s="64">
        <v>7919</v>
      </c>
      <c r="D9" s="64">
        <v>8121</v>
      </c>
      <c r="E9" s="64">
        <v>8280</v>
      </c>
      <c r="F9" s="64">
        <v>8466</v>
      </c>
      <c r="G9" s="64">
        <v>8682</v>
      </c>
      <c r="H9" s="64">
        <v>9631</v>
      </c>
      <c r="I9" s="64">
        <v>10456</v>
      </c>
      <c r="J9" s="64">
        <v>11094</v>
      </c>
      <c r="K9" s="64">
        <v>11298</v>
      </c>
    </row>
    <row r="10" spans="1:11" x14ac:dyDescent="0.25">
      <c r="A10" t="s">
        <v>15</v>
      </c>
      <c r="B10" s="64">
        <v>23144</v>
      </c>
      <c r="C10" s="64">
        <v>24321</v>
      </c>
      <c r="D10" s="64">
        <v>25733</v>
      </c>
      <c r="E10" s="64">
        <v>26920</v>
      </c>
      <c r="F10" s="64">
        <v>28411</v>
      </c>
      <c r="G10" s="64">
        <v>31722</v>
      </c>
      <c r="H10" s="64">
        <v>34870</v>
      </c>
      <c r="I10" s="64">
        <v>36369</v>
      </c>
      <c r="J10" s="64">
        <v>39232</v>
      </c>
      <c r="K10" s="64">
        <v>40852</v>
      </c>
    </row>
    <row r="11" spans="1:11" x14ac:dyDescent="0.25">
      <c r="A11" t="s">
        <v>11</v>
      </c>
      <c r="B11" s="64">
        <v>14580</v>
      </c>
      <c r="C11" s="64">
        <v>15403</v>
      </c>
      <c r="D11" s="64">
        <v>16133</v>
      </c>
      <c r="E11" s="64">
        <v>16727</v>
      </c>
      <c r="F11" s="64">
        <v>17437</v>
      </c>
      <c r="G11" s="64">
        <v>18391</v>
      </c>
      <c r="H11" s="64">
        <v>19931</v>
      </c>
      <c r="I11" s="64">
        <v>21632</v>
      </c>
      <c r="J11" s="64">
        <v>23370</v>
      </c>
      <c r="K11" s="64">
        <v>24651</v>
      </c>
    </row>
    <row r="12" spans="1:11" s="1" customFormat="1" x14ac:dyDescent="0.25">
      <c r="A12" t="s">
        <v>28</v>
      </c>
      <c r="B12" s="64">
        <v>144815</v>
      </c>
      <c r="C12" s="64">
        <v>149518</v>
      </c>
      <c r="D12" s="64">
        <v>156362</v>
      </c>
      <c r="E12" s="64">
        <v>161756</v>
      </c>
      <c r="F12" s="64">
        <v>170520</v>
      </c>
      <c r="G12" s="64">
        <v>182099</v>
      </c>
      <c r="H12" s="64">
        <v>195614</v>
      </c>
      <c r="I12" s="64">
        <v>208284</v>
      </c>
      <c r="J12" s="64">
        <v>222310</v>
      </c>
      <c r="K12" s="64">
        <v>235245</v>
      </c>
    </row>
    <row r="14" spans="1:11" x14ac:dyDescent="0.25">
      <c r="B14" s="1">
        <v>2010</v>
      </c>
      <c r="C14" s="1">
        <v>2011</v>
      </c>
      <c r="D14" s="1">
        <v>2012</v>
      </c>
      <c r="E14" s="1">
        <v>2013</v>
      </c>
      <c r="F14" s="1">
        <v>2014</v>
      </c>
      <c r="G14" s="1">
        <v>2015</v>
      </c>
      <c r="H14" s="1">
        <v>2016</v>
      </c>
      <c r="I14" s="1">
        <v>2017</v>
      </c>
      <c r="J14" s="1">
        <v>2018</v>
      </c>
      <c r="K14" s="1">
        <v>2019</v>
      </c>
    </row>
    <row r="15" spans="1:11" x14ac:dyDescent="0.25">
      <c r="A15" s="2" t="s">
        <v>60</v>
      </c>
      <c r="B15" s="15">
        <f>B4+B8+B11</f>
        <v>26611</v>
      </c>
      <c r="C15" s="15">
        <f t="shared" ref="C15:K15" si="0">C4+C8+C11</f>
        <v>27543</v>
      </c>
      <c r="D15" s="15">
        <f t="shared" si="0"/>
        <v>28780</v>
      </c>
      <c r="E15" s="15">
        <f t="shared" si="0"/>
        <v>29299</v>
      </c>
      <c r="F15" s="15">
        <f t="shared" si="0"/>
        <v>30326</v>
      </c>
      <c r="G15" s="15">
        <f t="shared" si="0"/>
        <v>31630</v>
      </c>
      <c r="H15" s="15">
        <f t="shared" si="0"/>
        <v>33479</v>
      </c>
      <c r="I15" s="15">
        <f t="shared" si="0"/>
        <v>36032</v>
      </c>
      <c r="J15" s="15">
        <f t="shared" si="0"/>
        <v>38839</v>
      </c>
      <c r="K15" s="15">
        <f t="shared" si="0"/>
        <v>41005</v>
      </c>
    </row>
    <row r="16" spans="1:11" x14ac:dyDescent="0.25">
      <c r="A16" s="2" t="s">
        <v>55</v>
      </c>
      <c r="B16" s="15">
        <f>B6+B7+B9+B10</f>
        <v>62785</v>
      </c>
      <c r="C16" s="15">
        <f t="shared" ref="C16:K16" si="1">C6+C7+C9+C10</f>
        <v>63374</v>
      </c>
      <c r="D16" s="15">
        <f t="shared" si="1"/>
        <v>65188</v>
      </c>
      <c r="E16" s="15">
        <f t="shared" si="1"/>
        <v>67039</v>
      </c>
      <c r="F16" s="15">
        <f t="shared" si="1"/>
        <v>70431</v>
      </c>
      <c r="G16" s="15">
        <f t="shared" si="1"/>
        <v>75479</v>
      </c>
      <c r="H16" s="15">
        <f t="shared" si="1"/>
        <v>80865</v>
      </c>
      <c r="I16" s="15">
        <f t="shared" si="1"/>
        <v>82868</v>
      </c>
      <c r="J16" s="15">
        <f t="shared" si="1"/>
        <v>87965</v>
      </c>
      <c r="K16" s="15">
        <f t="shared" si="1"/>
        <v>91246</v>
      </c>
    </row>
    <row r="17" spans="1:11" x14ac:dyDescent="0.25">
      <c r="A17" s="2" t="s">
        <v>4</v>
      </c>
      <c r="B17" s="10">
        <f>B5</f>
        <v>55419</v>
      </c>
      <c r="C17" s="10">
        <f t="shared" ref="C17:K17" si="2">C5</f>
        <v>58601</v>
      </c>
      <c r="D17" s="10">
        <f t="shared" si="2"/>
        <v>62394</v>
      </c>
      <c r="E17" s="10">
        <f t="shared" si="2"/>
        <v>65418</v>
      </c>
      <c r="F17" s="10">
        <f t="shared" si="2"/>
        <v>69763</v>
      </c>
      <c r="G17" s="10">
        <f t="shared" si="2"/>
        <v>74990</v>
      </c>
      <c r="H17" s="10">
        <f t="shared" si="2"/>
        <v>81270</v>
      </c>
      <c r="I17" s="10">
        <f t="shared" si="2"/>
        <v>89384</v>
      </c>
      <c r="J17" s="10">
        <f t="shared" si="2"/>
        <v>95506</v>
      </c>
      <c r="K17" s="10">
        <f t="shared" si="2"/>
        <v>102994</v>
      </c>
    </row>
    <row r="18" spans="1:11" x14ac:dyDescent="0.25">
      <c r="A18" s="2" t="s">
        <v>57</v>
      </c>
      <c r="B18" s="15">
        <f>SUM(B15:B17)</f>
        <v>144815</v>
      </c>
      <c r="C18" s="15">
        <f t="shared" ref="C18:K18" si="3">SUM(C15:C17)</f>
        <v>149518</v>
      </c>
      <c r="D18" s="15">
        <f t="shared" si="3"/>
        <v>156362</v>
      </c>
      <c r="E18" s="15">
        <f t="shared" si="3"/>
        <v>161756</v>
      </c>
      <c r="F18" s="15">
        <f t="shared" si="3"/>
        <v>170520</v>
      </c>
      <c r="G18" s="15">
        <f t="shared" si="3"/>
        <v>182099</v>
      </c>
      <c r="H18" s="15">
        <f t="shared" si="3"/>
        <v>195614</v>
      </c>
      <c r="I18" s="15">
        <f t="shared" si="3"/>
        <v>208284</v>
      </c>
      <c r="J18" s="15">
        <f t="shared" si="3"/>
        <v>222310</v>
      </c>
      <c r="K18" s="15">
        <f t="shared" si="3"/>
        <v>235245</v>
      </c>
    </row>
    <row r="20" spans="1:11" x14ac:dyDescent="0.25">
      <c r="B20" s="1">
        <v>2010</v>
      </c>
      <c r="C20" s="1">
        <v>2011</v>
      </c>
      <c r="D20" s="1">
        <v>2012</v>
      </c>
      <c r="E20" s="1">
        <v>2013</v>
      </c>
      <c r="F20" s="1">
        <v>2014</v>
      </c>
      <c r="G20" s="1">
        <v>2015</v>
      </c>
      <c r="H20" s="1">
        <v>2016</v>
      </c>
      <c r="I20" s="1">
        <v>2017</v>
      </c>
      <c r="J20" s="1">
        <v>2018</v>
      </c>
      <c r="K20" s="1">
        <v>2019</v>
      </c>
    </row>
    <row r="21" spans="1:11" x14ac:dyDescent="0.25">
      <c r="A21" s="2" t="s">
        <v>60</v>
      </c>
      <c r="B21" s="9">
        <f t="shared" ref="B21:K21" si="4">B15/B18</f>
        <v>0.18375858854400443</v>
      </c>
      <c r="C21" s="9">
        <f t="shared" si="4"/>
        <v>0.1842119343490416</v>
      </c>
      <c r="D21" s="9">
        <f t="shared" si="4"/>
        <v>0.18406006574487407</v>
      </c>
      <c r="E21" s="9">
        <f t="shared" si="4"/>
        <v>0.18113083904151933</v>
      </c>
      <c r="F21" s="9">
        <f t="shared" si="4"/>
        <v>0.17784424114473377</v>
      </c>
      <c r="G21" s="9">
        <f t="shared" si="4"/>
        <v>0.17369672540760794</v>
      </c>
      <c r="H21" s="9">
        <f t="shared" si="4"/>
        <v>0.1711482818203196</v>
      </c>
      <c r="I21" s="9">
        <f t="shared" si="4"/>
        <v>0.17299456511301875</v>
      </c>
      <c r="J21" s="9">
        <f t="shared" si="4"/>
        <v>0.17470649093608026</v>
      </c>
      <c r="K21" s="9">
        <f t="shared" si="4"/>
        <v>0.17430763671916513</v>
      </c>
    </row>
    <row r="22" spans="1:11" x14ac:dyDescent="0.25">
      <c r="A22" s="2" t="s">
        <v>55</v>
      </c>
      <c r="B22" s="9">
        <f>B16/B18</f>
        <v>0.43355315402409972</v>
      </c>
      <c r="C22" s="9">
        <f t="shared" ref="C22:K22" si="5">C16/C18</f>
        <v>0.42385532176727886</v>
      </c>
      <c r="D22" s="9">
        <f t="shared" si="5"/>
        <v>0.41690436295263555</v>
      </c>
      <c r="E22" s="9">
        <f t="shared" si="5"/>
        <v>0.41444521377877791</v>
      </c>
      <c r="F22" s="9">
        <f t="shared" si="5"/>
        <v>0.41303659394792402</v>
      </c>
      <c r="G22" s="9">
        <f t="shared" si="5"/>
        <v>0.41449431353274868</v>
      </c>
      <c r="H22" s="9">
        <f t="shared" si="5"/>
        <v>0.41339065711043177</v>
      </c>
      <c r="I22" s="9">
        <f t="shared" si="5"/>
        <v>0.39786061339325152</v>
      </c>
      <c r="J22" s="9">
        <f t="shared" si="5"/>
        <v>0.39568620394943999</v>
      </c>
      <c r="K22" s="9">
        <f t="shared" si="5"/>
        <v>0.38787646921294822</v>
      </c>
    </row>
    <row r="23" spans="1:11" x14ac:dyDescent="0.25">
      <c r="A23" s="2" t="s">
        <v>4</v>
      </c>
      <c r="B23" s="9">
        <f t="shared" ref="B23:K23" si="6">B17/B18</f>
        <v>0.38268825743189588</v>
      </c>
      <c r="C23" s="9">
        <f t="shared" si="6"/>
        <v>0.39193274388367955</v>
      </c>
      <c r="D23" s="9">
        <f t="shared" si="6"/>
        <v>0.3990355713024904</v>
      </c>
      <c r="E23" s="9">
        <f t="shared" si="6"/>
        <v>0.40442394717970276</v>
      </c>
      <c r="F23" s="9">
        <f t="shared" si="6"/>
        <v>0.40911916490734224</v>
      </c>
      <c r="G23" s="9">
        <f t="shared" si="6"/>
        <v>0.41180896105964337</v>
      </c>
      <c r="H23" s="9">
        <f t="shared" si="6"/>
        <v>0.41546106106924863</v>
      </c>
      <c r="I23" s="9">
        <f t="shared" si="6"/>
        <v>0.42914482149372973</v>
      </c>
      <c r="J23" s="9">
        <f t="shared" si="6"/>
        <v>0.42960730511447975</v>
      </c>
      <c r="K23" s="9">
        <f t="shared" si="6"/>
        <v>0.43781589406788668</v>
      </c>
    </row>
    <row r="24" spans="1:11" x14ac:dyDescent="0.25">
      <c r="K24" s="2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26C7-BDDF-4D39-AA70-9E16426879B5}">
  <sheetPr>
    <tabColor theme="9"/>
  </sheetPr>
  <dimension ref="A1:K7"/>
  <sheetViews>
    <sheetView workbookViewId="0">
      <selection activeCell="A15" sqref="A15"/>
    </sheetView>
  </sheetViews>
  <sheetFormatPr defaultRowHeight="15" x14ac:dyDescent="0.25"/>
  <cols>
    <col min="1" max="1" width="42.140625" customWidth="1"/>
    <col min="2" max="2" width="9.140625" customWidth="1"/>
    <col min="3" max="3" width="8.7109375" customWidth="1"/>
    <col min="4" max="4" width="8.85546875" customWidth="1"/>
    <col min="5" max="5" width="10" customWidth="1"/>
    <col min="6" max="6" width="9" customWidth="1"/>
    <col min="7" max="7" width="9.85546875" customWidth="1"/>
    <col min="8" max="9" width="9.5703125" customWidth="1"/>
    <col min="10" max="10" width="10.28515625" customWidth="1"/>
    <col min="11" max="11" width="10" customWidth="1"/>
    <col min="12" max="12" width="20.42578125" customWidth="1"/>
  </cols>
  <sheetData>
    <row r="1" spans="1:11" x14ac:dyDescent="0.25">
      <c r="A1" s="1" t="s">
        <v>135</v>
      </c>
      <c r="B1" s="1"/>
    </row>
    <row r="3" spans="1:11" x14ac:dyDescent="0.25">
      <c r="A3" s="5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5">
      <c r="A4" s="5" t="s">
        <v>38</v>
      </c>
      <c r="B4" s="5">
        <v>14266</v>
      </c>
      <c r="C4" s="5">
        <v>13821</v>
      </c>
      <c r="D4" s="5">
        <v>14204</v>
      </c>
      <c r="E4" s="5">
        <v>14870</v>
      </c>
      <c r="F4" s="5">
        <v>15104</v>
      </c>
      <c r="G4" s="5">
        <v>17518</v>
      </c>
      <c r="H4" s="5">
        <v>18918</v>
      </c>
      <c r="I4" s="5">
        <v>20397</v>
      </c>
      <c r="J4" s="5">
        <v>23082</v>
      </c>
      <c r="K4" s="5">
        <v>23336</v>
      </c>
    </row>
    <row r="5" spans="1:11" x14ac:dyDescent="0.25">
      <c r="A5" s="5" t="s">
        <v>39</v>
      </c>
      <c r="B5" s="5">
        <v>161088</v>
      </c>
      <c r="C5" s="5">
        <v>160293</v>
      </c>
      <c r="D5" s="5">
        <v>162775</v>
      </c>
      <c r="E5" s="5">
        <v>165298</v>
      </c>
      <c r="F5" s="5">
        <v>171754</v>
      </c>
      <c r="G5" s="5">
        <v>180833</v>
      </c>
      <c r="H5" s="5">
        <v>187431</v>
      </c>
      <c r="I5" s="5">
        <v>194784</v>
      </c>
      <c r="J5" s="5">
        <v>203850</v>
      </c>
      <c r="K5" s="5">
        <v>210117</v>
      </c>
    </row>
    <row r="6" spans="1:11" x14ac:dyDescent="0.25">
      <c r="A6" s="5" t="s">
        <v>41</v>
      </c>
      <c r="B6" s="5">
        <v>44275</v>
      </c>
      <c r="C6" s="5">
        <v>45226</v>
      </c>
      <c r="D6" s="5">
        <v>46511</v>
      </c>
      <c r="E6" s="5">
        <v>49025</v>
      </c>
      <c r="F6" s="5">
        <v>54877</v>
      </c>
      <c r="G6" s="5">
        <v>59541</v>
      </c>
      <c r="H6" s="5">
        <v>63977</v>
      </c>
      <c r="I6" s="5">
        <v>69509</v>
      </c>
      <c r="J6" s="5">
        <v>72906</v>
      </c>
      <c r="K6" s="5">
        <v>77296</v>
      </c>
    </row>
    <row r="7" spans="1:11" x14ac:dyDescent="0.25">
      <c r="A7" s="5" t="s">
        <v>42</v>
      </c>
      <c r="B7" s="5">
        <v>60582</v>
      </c>
      <c r="C7" s="5">
        <v>64900</v>
      </c>
      <c r="D7" s="5">
        <v>69169</v>
      </c>
      <c r="E7" s="5">
        <v>73407</v>
      </c>
      <c r="F7" s="5">
        <v>78698</v>
      </c>
      <c r="G7" s="5">
        <v>84805</v>
      </c>
      <c r="H7" s="5">
        <v>93064</v>
      </c>
      <c r="I7" s="5">
        <v>100900</v>
      </c>
      <c r="J7" s="5">
        <v>108680</v>
      </c>
      <c r="K7" s="5">
        <v>116402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D057-6BEC-4EB5-AFDD-7C38433E20CB}">
  <sheetPr>
    <tabColor theme="9"/>
  </sheetPr>
  <dimension ref="A1:K62"/>
  <sheetViews>
    <sheetView topLeftCell="A22" zoomScaleNormal="100" workbookViewId="0">
      <selection activeCell="C31" sqref="C31"/>
    </sheetView>
  </sheetViews>
  <sheetFormatPr defaultRowHeight="15" x14ac:dyDescent="0.25"/>
  <cols>
    <col min="1" max="1" width="33.85546875" customWidth="1"/>
    <col min="2" max="11" width="11.5703125" bestFit="1" customWidth="1"/>
  </cols>
  <sheetData>
    <row r="1" spans="1:11" x14ac:dyDescent="0.25">
      <c r="A1" s="1" t="s">
        <v>136</v>
      </c>
    </row>
    <row r="3" spans="1:11" x14ac:dyDescent="0.25">
      <c r="A3" s="5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5">
      <c r="A4" s="5" t="s">
        <v>38</v>
      </c>
      <c r="B4" s="56">
        <f>B34+B37+B49+B26+B42</f>
        <v>14266</v>
      </c>
      <c r="C4" s="56">
        <f t="shared" ref="C4:J4" si="0">C34+C37+C49+C26+C42</f>
        <v>13821</v>
      </c>
      <c r="D4" s="56">
        <f t="shared" si="0"/>
        <v>14204</v>
      </c>
      <c r="E4" s="56">
        <f t="shared" si="0"/>
        <v>14870</v>
      </c>
      <c r="F4" s="56">
        <f t="shared" si="0"/>
        <v>15104</v>
      </c>
      <c r="G4" s="56">
        <f t="shared" si="0"/>
        <v>17518</v>
      </c>
      <c r="H4" s="56">
        <f t="shared" si="0"/>
        <v>18918</v>
      </c>
      <c r="I4" s="56">
        <f t="shared" si="0"/>
        <v>20397</v>
      </c>
      <c r="J4" s="56">
        <f t="shared" si="0"/>
        <v>23082</v>
      </c>
      <c r="K4" s="56">
        <f>K34+K37+K49+K26+K42</f>
        <v>23336</v>
      </c>
    </row>
    <row r="5" spans="1:11" s="69" customFormat="1" x14ac:dyDescent="0.25">
      <c r="A5" s="67" t="s">
        <v>39</v>
      </c>
      <c r="B5" s="70">
        <f>B27+B29+B33+B35+B36+B39+B40+B41+B43+B44+B48+B50+B51+B52+B53</f>
        <v>161088</v>
      </c>
      <c r="C5" s="70">
        <f t="shared" ref="C5:J5" si="1">C27+C29+C33+C35+C36+C39+C40+C41+C43+C44+C48+C50+C51+C52+C53</f>
        <v>160293</v>
      </c>
      <c r="D5" s="70">
        <f t="shared" si="1"/>
        <v>162775</v>
      </c>
      <c r="E5" s="70">
        <f t="shared" si="1"/>
        <v>165298</v>
      </c>
      <c r="F5" s="70">
        <f t="shared" si="1"/>
        <v>171754</v>
      </c>
      <c r="G5" s="70">
        <f t="shared" si="1"/>
        <v>180833</v>
      </c>
      <c r="H5" s="70">
        <f t="shared" si="1"/>
        <v>187431</v>
      </c>
      <c r="I5" s="70">
        <f t="shared" si="1"/>
        <v>194784</v>
      </c>
      <c r="J5" s="70">
        <f t="shared" si="1"/>
        <v>203850</v>
      </c>
      <c r="K5" s="70">
        <f>K27+K29+K33+K35+K36+K39+K40+K41+K43+K44+K48+K50+K51+K52+K53</f>
        <v>210117</v>
      </c>
    </row>
    <row r="6" spans="1:11" x14ac:dyDescent="0.25">
      <c r="A6" s="5" t="s">
        <v>40</v>
      </c>
      <c r="B6" s="57">
        <f>B4+B5</f>
        <v>175354</v>
      </c>
      <c r="C6" s="57">
        <f t="shared" ref="C6:K6" si="2">C4+C5</f>
        <v>174114</v>
      </c>
      <c r="D6" s="57">
        <f t="shared" si="2"/>
        <v>176979</v>
      </c>
      <c r="E6" s="57">
        <f t="shared" si="2"/>
        <v>180168</v>
      </c>
      <c r="F6" s="57">
        <f t="shared" si="2"/>
        <v>186858</v>
      </c>
      <c r="G6" s="57">
        <f t="shared" si="2"/>
        <v>198351</v>
      </c>
      <c r="H6" s="57">
        <f t="shared" si="2"/>
        <v>206349</v>
      </c>
      <c r="I6" s="57">
        <f t="shared" si="2"/>
        <v>215181</v>
      </c>
      <c r="J6" s="57">
        <f t="shared" si="2"/>
        <v>226932</v>
      </c>
      <c r="K6" s="57">
        <f t="shared" si="2"/>
        <v>233453</v>
      </c>
    </row>
    <row r="7" spans="1:11" s="34" customFormat="1" x14ac:dyDescent="0.25">
      <c r="A7" s="53" t="s">
        <v>41</v>
      </c>
      <c r="B7" s="58">
        <f>B28+B38+B47</f>
        <v>44275</v>
      </c>
      <c r="C7" s="58">
        <f t="shared" ref="C7:J7" si="3">C28+C38+C47</f>
        <v>45226</v>
      </c>
      <c r="D7" s="58">
        <f t="shared" si="3"/>
        <v>46511</v>
      </c>
      <c r="E7" s="58">
        <f t="shared" si="3"/>
        <v>49025</v>
      </c>
      <c r="F7" s="58">
        <f t="shared" si="3"/>
        <v>54877</v>
      </c>
      <c r="G7" s="58">
        <f t="shared" si="3"/>
        <v>59541</v>
      </c>
      <c r="H7" s="58">
        <f t="shared" si="3"/>
        <v>63977</v>
      </c>
      <c r="I7" s="58">
        <f t="shared" si="3"/>
        <v>69509</v>
      </c>
      <c r="J7" s="58">
        <f t="shared" si="3"/>
        <v>72906</v>
      </c>
      <c r="K7" s="58">
        <f>K28+K38+K47</f>
        <v>77296</v>
      </c>
    </row>
    <row r="8" spans="1:11" s="69" customFormat="1" x14ac:dyDescent="0.25">
      <c r="A8" s="67" t="s">
        <v>42</v>
      </c>
      <c r="B8" s="70">
        <f>B46+B45+B32+B31+B30</f>
        <v>60582</v>
      </c>
      <c r="C8" s="70">
        <f t="shared" ref="C8:J8" si="4">C46+C45+C32+C31+C30</f>
        <v>64900</v>
      </c>
      <c r="D8" s="70">
        <f t="shared" si="4"/>
        <v>69169</v>
      </c>
      <c r="E8" s="70">
        <f t="shared" si="4"/>
        <v>73407</v>
      </c>
      <c r="F8" s="70">
        <f t="shared" si="4"/>
        <v>78698</v>
      </c>
      <c r="G8" s="70">
        <f t="shared" si="4"/>
        <v>84805</v>
      </c>
      <c r="H8" s="70">
        <f t="shared" si="4"/>
        <v>93064</v>
      </c>
      <c r="I8" s="70">
        <f t="shared" si="4"/>
        <v>100900</v>
      </c>
      <c r="J8" s="70">
        <f t="shared" si="4"/>
        <v>108680</v>
      </c>
      <c r="K8" s="70">
        <f>K46+K45+K32+K31+K30</f>
        <v>116402</v>
      </c>
    </row>
    <row r="9" spans="1:11" x14ac:dyDescent="0.25">
      <c r="A9" s="5" t="s">
        <v>43</v>
      </c>
      <c r="B9" s="57">
        <f>B7+B8</f>
        <v>104857</v>
      </c>
      <c r="C9" s="57">
        <f t="shared" ref="C9:K9" si="5">C7+C8</f>
        <v>110126</v>
      </c>
      <c r="D9" s="57">
        <f t="shared" si="5"/>
        <v>115680</v>
      </c>
      <c r="E9" s="57">
        <f t="shared" si="5"/>
        <v>122432</v>
      </c>
      <c r="F9" s="57">
        <f t="shared" si="5"/>
        <v>133575</v>
      </c>
      <c r="G9" s="57">
        <f t="shared" si="5"/>
        <v>144346</v>
      </c>
      <c r="H9" s="57">
        <f t="shared" si="5"/>
        <v>157041</v>
      </c>
      <c r="I9" s="57">
        <f t="shared" si="5"/>
        <v>170409</v>
      </c>
      <c r="J9" s="57">
        <f t="shared" si="5"/>
        <v>181586</v>
      </c>
      <c r="K9" s="57">
        <f t="shared" si="5"/>
        <v>193698</v>
      </c>
    </row>
    <row r="10" spans="1:11" x14ac:dyDescent="0.25">
      <c r="A10" s="4" t="s">
        <v>44</v>
      </c>
      <c r="B10" s="57">
        <f>B6+B9</f>
        <v>280211</v>
      </c>
      <c r="C10" s="57">
        <f t="shared" ref="C10:K10" si="6">C6+C9</f>
        <v>284240</v>
      </c>
      <c r="D10" s="57">
        <f t="shared" si="6"/>
        <v>292659</v>
      </c>
      <c r="E10" s="57">
        <f t="shared" si="6"/>
        <v>302600</v>
      </c>
      <c r="F10" s="57">
        <f t="shared" si="6"/>
        <v>320433</v>
      </c>
      <c r="G10" s="57">
        <f t="shared" si="6"/>
        <v>342697</v>
      </c>
      <c r="H10" s="57">
        <f t="shared" si="6"/>
        <v>363390</v>
      </c>
      <c r="I10" s="57">
        <f t="shared" si="6"/>
        <v>385590</v>
      </c>
      <c r="J10" s="57">
        <f t="shared" si="6"/>
        <v>408518</v>
      </c>
      <c r="K10" s="57">
        <f t="shared" si="6"/>
        <v>427151</v>
      </c>
    </row>
    <row r="13" spans="1:11" x14ac:dyDescent="0.25">
      <c r="A13" s="5"/>
      <c r="B13" s="4">
        <v>2009</v>
      </c>
      <c r="C13" s="4">
        <v>2010</v>
      </c>
      <c r="D13" s="4">
        <v>2011</v>
      </c>
      <c r="E13" s="4">
        <v>2012</v>
      </c>
      <c r="F13" s="4">
        <v>2013</v>
      </c>
      <c r="G13" s="4">
        <v>2014</v>
      </c>
      <c r="H13" s="4">
        <v>2015</v>
      </c>
      <c r="I13" s="4">
        <v>2016</v>
      </c>
      <c r="J13" s="4">
        <v>2017</v>
      </c>
      <c r="K13" s="4">
        <v>2018</v>
      </c>
    </row>
    <row r="14" spans="1:11" x14ac:dyDescent="0.25">
      <c r="A14" s="5" t="s">
        <v>38</v>
      </c>
      <c r="B14" s="25">
        <f t="shared" ref="B14:B20" si="7">B4/$B$10</f>
        <v>5.0911634446898946E-2</v>
      </c>
      <c r="C14" s="25">
        <f>C4/$C$10</f>
        <v>4.8624401913875598E-2</v>
      </c>
      <c r="D14" s="25">
        <f>D4/$D$10</f>
        <v>4.8534301012441099E-2</v>
      </c>
      <c r="E14" s="25">
        <f>E4/$E$10</f>
        <v>4.9140779907468603E-2</v>
      </c>
      <c r="F14" s="25">
        <f>F4/$F$10</f>
        <v>4.7136218803930929E-2</v>
      </c>
      <c r="G14" s="25">
        <f>G4/$G$10</f>
        <v>5.1118043052609155E-2</v>
      </c>
      <c r="H14" s="25">
        <f>H4/$H$10</f>
        <v>5.2059770494510028E-2</v>
      </c>
      <c r="I14" s="25">
        <f>I4/$I$10</f>
        <v>5.2898156072512255E-2</v>
      </c>
      <c r="J14" s="25">
        <f>J4/$J$10</f>
        <v>5.6501794290582052E-2</v>
      </c>
      <c r="K14" s="25">
        <f>K4/$K$10</f>
        <v>5.4631734445196194E-2</v>
      </c>
    </row>
    <row r="15" spans="1:11" s="69" customFormat="1" x14ac:dyDescent="0.25">
      <c r="A15" s="67" t="s">
        <v>39</v>
      </c>
      <c r="B15" s="68">
        <f t="shared" si="7"/>
        <v>0.57488107176377801</v>
      </c>
      <c r="C15" s="68">
        <f t="shared" ref="C15:C20" si="8">C5/$C$10</f>
        <v>0.56393540669856457</v>
      </c>
      <c r="D15" s="68">
        <f t="shared" ref="D15:D20" si="9">D5/$D$10</f>
        <v>0.55619338547592934</v>
      </c>
      <c r="E15" s="68">
        <f t="shared" ref="E15:E20" si="10">E5/$E$10</f>
        <v>0.5462590879048248</v>
      </c>
      <c r="F15" s="68">
        <f t="shared" ref="F15:F20" si="11">F5/$F$10</f>
        <v>0.53600596692600322</v>
      </c>
      <c r="G15" s="68">
        <f t="shared" ref="G15:G20" si="12">G5/$G$10</f>
        <v>0.52767605202263224</v>
      </c>
      <c r="H15" s="68">
        <f t="shared" ref="H15:H20" si="13">H5/$H$10</f>
        <v>0.51578469413027328</v>
      </c>
      <c r="I15" s="68">
        <f t="shared" ref="I15:I20" si="14">I5/$I$10</f>
        <v>0.50515832879483391</v>
      </c>
      <c r="J15" s="68">
        <f t="shared" ref="J15:J20" si="15">J5/$J$10</f>
        <v>0.49899882012542901</v>
      </c>
      <c r="K15" s="68">
        <f t="shared" ref="K15:K20" si="16">K5/$K$10</f>
        <v>0.49190333160872851</v>
      </c>
    </row>
    <row r="16" spans="1:11" x14ac:dyDescent="0.25">
      <c r="A16" s="4" t="s">
        <v>40</v>
      </c>
      <c r="B16" s="59">
        <f t="shared" si="7"/>
        <v>0.62579270621067695</v>
      </c>
      <c r="C16" s="59">
        <f t="shared" si="8"/>
        <v>0.61255980861244019</v>
      </c>
      <c r="D16" s="59">
        <f t="shared" si="9"/>
        <v>0.60472768648837039</v>
      </c>
      <c r="E16" s="59">
        <f t="shared" si="10"/>
        <v>0.59539986781229348</v>
      </c>
      <c r="F16" s="59">
        <f t="shared" si="11"/>
        <v>0.58314218572993415</v>
      </c>
      <c r="G16" s="59">
        <f t="shared" si="12"/>
        <v>0.57879409507524138</v>
      </c>
      <c r="H16" s="59">
        <f t="shared" si="13"/>
        <v>0.56784446462478333</v>
      </c>
      <c r="I16" s="59">
        <f t="shared" si="14"/>
        <v>0.55805648486734616</v>
      </c>
      <c r="J16" s="59">
        <f t="shared" si="15"/>
        <v>0.55550061441601106</v>
      </c>
      <c r="K16" s="59">
        <f t="shared" si="16"/>
        <v>0.54653506605392477</v>
      </c>
    </row>
    <row r="17" spans="1:11" x14ac:dyDescent="0.25">
      <c r="A17" s="5" t="s">
        <v>41</v>
      </c>
      <c r="B17" s="25">
        <f t="shared" si="7"/>
        <v>0.15800593124466919</v>
      </c>
      <c r="C17" s="25">
        <f t="shared" si="8"/>
        <v>0.1591120180129468</v>
      </c>
      <c r="D17" s="25">
        <f t="shared" si="9"/>
        <v>0.15892557549913039</v>
      </c>
      <c r="E17" s="25">
        <f t="shared" si="10"/>
        <v>0.16201255783212162</v>
      </c>
      <c r="F17" s="25">
        <f t="shared" si="11"/>
        <v>0.17125889031404382</v>
      </c>
      <c r="G17" s="25">
        <f t="shared" si="12"/>
        <v>0.17374240218035175</v>
      </c>
      <c r="H17" s="25">
        <f t="shared" si="13"/>
        <v>0.17605602795894218</v>
      </c>
      <c r="I17" s="25">
        <f t="shared" si="14"/>
        <v>0.1802666044243886</v>
      </c>
      <c r="J17" s="25">
        <f t="shared" si="15"/>
        <v>0.17846459641925203</v>
      </c>
      <c r="K17" s="25">
        <f t="shared" si="16"/>
        <v>0.1809570854334884</v>
      </c>
    </row>
    <row r="18" spans="1:11" s="69" customFormat="1" x14ac:dyDescent="0.25">
      <c r="A18" s="67" t="s">
        <v>42</v>
      </c>
      <c r="B18" s="68">
        <f t="shared" si="7"/>
        <v>0.21620136254465386</v>
      </c>
      <c r="C18" s="68">
        <f t="shared" si="8"/>
        <v>0.228328173374613</v>
      </c>
      <c r="D18" s="68">
        <f t="shared" si="9"/>
        <v>0.2363467380124992</v>
      </c>
      <c r="E18" s="68">
        <f t="shared" si="10"/>
        <v>0.24258757435558492</v>
      </c>
      <c r="F18" s="68">
        <f t="shared" si="11"/>
        <v>0.24559892395602201</v>
      </c>
      <c r="G18" s="68">
        <f t="shared" si="12"/>
        <v>0.24746350274440687</v>
      </c>
      <c r="H18" s="68">
        <f t="shared" si="13"/>
        <v>0.25609950741627452</v>
      </c>
      <c r="I18" s="68">
        <f t="shared" si="14"/>
        <v>0.26167691070826526</v>
      </c>
      <c r="J18" s="68">
        <f t="shared" si="15"/>
        <v>0.26603478916473694</v>
      </c>
      <c r="K18" s="68">
        <f t="shared" si="16"/>
        <v>0.27250784851258686</v>
      </c>
    </row>
    <row r="19" spans="1:11" x14ac:dyDescent="0.25">
      <c r="A19" s="4" t="s">
        <v>43</v>
      </c>
      <c r="B19" s="59">
        <f t="shared" si="7"/>
        <v>0.37420729378932305</v>
      </c>
      <c r="C19" s="59">
        <f t="shared" si="8"/>
        <v>0.38744019138755981</v>
      </c>
      <c r="D19" s="59">
        <f t="shared" si="9"/>
        <v>0.39527231351162956</v>
      </c>
      <c r="E19" s="59">
        <f t="shared" si="10"/>
        <v>0.40460013218770652</v>
      </c>
      <c r="F19" s="59">
        <f t="shared" si="11"/>
        <v>0.4168578142700658</v>
      </c>
      <c r="G19" s="59">
        <f t="shared" si="12"/>
        <v>0.42120590492475862</v>
      </c>
      <c r="H19" s="59">
        <f t="shared" si="13"/>
        <v>0.43215553537521673</v>
      </c>
      <c r="I19" s="59">
        <f t="shared" si="14"/>
        <v>0.44194351513265384</v>
      </c>
      <c r="J19" s="59">
        <f t="shared" si="15"/>
        <v>0.44449938558398894</v>
      </c>
      <c r="K19" s="59">
        <f t="shared" si="16"/>
        <v>0.45346493394607529</v>
      </c>
    </row>
    <row r="20" spans="1:11" x14ac:dyDescent="0.25">
      <c r="A20" s="4" t="s">
        <v>44</v>
      </c>
      <c r="B20" s="59">
        <f t="shared" si="7"/>
        <v>1</v>
      </c>
      <c r="C20" s="59">
        <f t="shared" si="8"/>
        <v>1</v>
      </c>
      <c r="D20" s="59">
        <f t="shared" si="9"/>
        <v>1</v>
      </c>
      <c r="E20" s="59">
        <f t="shared" si="10"/>
        <v>1</v>
      </c>
      <c r="F20" s="59">
        <f t="shared" si="11"/>
        <v>1</v>
      </c>
      <c r="G20" s="59">
        <f t="shared" si="12"/>
        <v>1</v>
      </c>
      <c r="H20" s="59">
        <f t="shared" si="13"/>
        <v>1</v>
      </c>
      <c r="I20" s="59">
        <f t="shared" si="14"/>
        <v>1</v>
      </c>
      <c r="J20" s="59">
        <f t="shared" si="15"/>
        <v>1</v>
      </c>
      <c r="K20" s="59">
        <f t="shared" si="16"/>
        <v>1</v>
      </c>
    </row>
    <row r="24" spans="1:11" x14ac:dyDescent="0.25">
      <c r="A24" t="s">
        <v>96</v>
      </c>
      <c r="B24" t="s">
        <v>95</v>
      </c>
    </row>
    <row r="25" spans="1:11" x14ac:dyDescent="0.25">
      <c r="A25" s="4" t="s">
        <v>27</v>
      </c>
      <c r="B25" s="4">
        <v>2010</v>
      </c>
      <c r="C25" s="4">
        <v>2011</v>
      </c>
      <c r="D25" s="4">
        <v>2012</v>
      </c>
      <c r="E25" s="4">
        <v>2013</v>
      </c>
      <c r="F25" s="4">
        <v>2014</v>
      </c>
      <c r="G25" s="4">
        <v>2015</v>
      </c>
      <c r="H25" s="4">
        <v>2016</v>
      </c>
      <c r="I25" s="4">
        <v>2017</v>
      </c>
      <c r="J25" s="4">
        <v>2018</v>
      </c>
      <c r="K25" s="4">
        <v>2019</v>
      </c>
    </row>
    <row r="26" spans="1:11" x14ac:dyDescent="0.25">
      <c r="A26" s="2" t="s">
        <v>87</v>
      </c>
      <c r="B26" s="3">
        <v>2095</v>
      </c>
      <c r="C26" s="3">
        <v>2218</v>
      </c>
      <c r="D26" s="3">
        <v>2325</v>
      </c>
      <c r="E26" s="3">
        <v>2532</v>
      </c>
      <c r="F26" s="3">
        <v>2558</v>
      </c>
      <c r="G26" s="3">
        <v>2608</v>
      </c>
      <c r="H26" s="3">
        <v>2538</v>
      </c>
      <c r="I26" s="3">
        <v>2605</v>
      </c>
      <c r="J26" s="3">
        <v>2672</v>
      </c>
      <c r="K26" s="3">
        <v>2709</v>
      </c>
    </row>
    <row r="27" spans="1:11" x14ac:dyDescent="0.25">
      <c r="A27" s="2" t="s">
        <v>13</v>
      </c>
      <c r="B27" s="3">
        <v>9849</v>
      </c>
      <c r="C27" s="3">
        <v>10005</v>
      </c>
      <c r="D27" s="3">
        <v>9695</v>
      </c>
      <c r="E27" s="3">
        <v>10060</v>
      </c>
      <c r="F27" s="3">
        <v>10994</v>
      </c>
      <c r="G27" s="3">
        <v>11542</v>
      </c>
      <c r="H27" s="3">
        <v>12164</v>
      </c>
      <c r="I27" s="3">
        <v>12778</v>
      </c>
      <c r="J27" s="3">
        <v>14032</v>
      </c>
      <c r="K27" s="3">
        <v>14498</v>
      </c>
    </row>
    <row r="28" spans="1:11" x14ac:dyDescent="0.25">
      <c r="A28" s="2" t="s">
        <v>24</v>
      </c>
      <c r="B28" s="3">
        <v>15356</v>
      </c>
      <c r="C28" s="3">
        <v>15560</v>
      </c>
      <c r="D28" s="3">
        <v>16244</v>
      </c>
      <c r="E28" s="3">
        <v>17732</v>
      </c>
      <c r="F28" s="3">
        <v>21121</v>
      </c>
      <c r="G28" s="3">
        <v>23304</v>
      </c>
      <c r="H28" s="3">
        <v>25118</v>
      </c>
      <c r="I28" s="3">
        <v>27207</v>
      </c>
      <c r="J28" s="3">
        <v>29990</v>
      </c>
      <c r="K28" s="3">
        <v>32081</v>
      </c>
    </row>
    <row r="29" spans="1:11" x14ac:dyDescent="0.25">
      <c r="A29" s="2" t="s">
        <v>10</v>
      </c>
      <c r="B29" s="3">
        <v>21884</v>
      </c>
      <c r="C29" s="3">
        <v>21471</v>
      </c>
      <c r="D29" s="3">
        <v>21877</v>
      </c>
      <c r="E29" s="3">
        <v>22284</v>
      </c>
      <c r="F29" s="3">
        <v>22543</v>
      </c>
      <c r="G29" s="3">
        <v>24360</v>
      </c>
      <c r="H29" s="3">
        <v>25842</v>
      </c>
      <c r="I29" s="3">
        <v>26976</v>
      </c>
      <c r="J29" s="3">
        <v>28997</v>
      </c>
      <c r="K29" s="3">
        <v>30941</v>
      </c>
    </row>
    <row r="30" spans="1:11" x14ac:dyDescent="0.25">
      <c r="A30" s="2" t="s">
        <v>81</v>
      </c>
      <c r="B30" s="3">
        <v>22944</v>
      </c>
      <c r="C30" s="3">
        <v>23674</v>
      </c>
      <c r="D30" s="3">
        <v>23930</v>
      </c>
      <c r="E30" s="3">
        <v>24951</v>
      </c>
      <c r="F30" s="3">
        <v>26631</v>
      </c>
      <c r="G30" s="3">
        <v>27525</v>
      </c>
      <c r="H30" s="3">
        <v>29709</v>
      </c>
      <c r="I30" s="3">
        <v>29751</v>
      </c>
      <c r="J30" s="3">
        <v>30442</v>
      </c>
      <c r="K30" s="3">
        <v>32691</v>
      </c>
    </row>
    <row r="31" spans="1:11" x14ac:dyDescent="0.25">
      <c r="A31" s="2" t="s">
        <v>79</v>
      </c>
      <c r="B31" s="3">
        <v>7171</v>
      </c>
      <c r="C31" s="3">
        <v>7390</v>
      </c>
      <c r="D31" s="3">
        <v>8602</v>
      </c>
      <c r="E31" s="3">
        <v>8886</v>
      </c>
      <c r="F31" s="3">
        <v>8877</v>
      </c>
      <c r="G31" s="3">
        <v>10116</v>
      </c>
      <c r="H31" s="3">
        <v>11151</v>
      </c>
      <c r="I31" s="3">
        <v>12344</v>
      </c>
      <c r="J31" s="3">
        <v>13405</v>
      </c>
      <c r="K31" s="3">
        <v>13858</v>
      </c>
    </row>
    <row r="32" spans="1:11" x14ac:dyDescent="0.25">
      <c r="A32" s="2" t="s">
        <v>78</v>
      </c>
      <c r="B32" s="3">
        <v>18273</v>
      </c>
      <c r="C32" s="3">
        <v>20329</v>
      </c>
      <c r="D32" s="3">
        <v>22343</v>
      </c>
      <c r="E32" s="3">
        <v>23555</v>
      </c>
      <c r="F32" s="3">
        <v>25266</v>
      </c>
      <c r="G32" s="3">
        <v>26988</v>
      </c>
      <c r="H32" s="3">
        <v>28711</v>
      </c>
      <c r="I32" s="3">
        <v>31400</v>
      </c>
      <c r="J32" s="3">
        <v>34385</v>
      </c>
      <c r="K32" s="3">
        <v>36211</v>
      </c>
    </row>
    <row r="33" spans="1:11" x14ac:dyDescent="0.25">
      <c r="A33" s="2" t="s">
        <v>76</v>
      </c>
      <c r="B33" s="3">
        <v>17405</v>
      </c>
      <c r="C33" s="3">
        <v>17333</v>
      </c>
      <c r="D33" s="3">
        <v>18009</v>
      </c>
      <c r="E33" s="3">
        <v>18866</v>
      </c>
      <c r="F33" s="3">
        <v>20036</v>
      </c>
      <c r="G33" s="3">
        <v>22215</v>
      </c>
      <c r="H33" s="3">
        <v>22568</v>
      </c>
      <c r="I33" s="3">
        <v>22326</v>
      </c>
      <c r="J33" s="3">
        <v>22472</v>
      </c>
      <c r="K33" s="3">
        <v>22553</v>
      </c>
    </row>
    <row r="34" spans="1:11" x14ac:dyDescent="0.25">
      <c r="A34" s="2" t="s">
        <v>83</v>
      </c>
      <c r="B34" s="3">
        <v>7505</v>
      </c>
      <c r="C34" s="3">
        <v>6975</v>
      </c>
      <c r="D34" s="3">
        <v>7223</v>
      </c>
      <c r="E34" s="3">
        <v>7969</v>
      </c>
      <c r="F34" s="3">
        <v>8092</v>
      </c>
      <c r="G34" s="3">
        <v>10113</v>
      </c>
      <c r="H34" s="3">
        <v>11934</v>
      </c>
      <c r="I34" s="3">
        <v>13268</v>
      </c>
      <c r="J34" s="3">
        <v>15789</v>
      </c>
      <c r="K34" s="3">
        <v>16031</v>
      </c>
    </row>
    <row r="35" spans="1:11" x14ac:dyDescent="0.25">
      <c r="A35" s="2" t="s">
        <v>85</v>
      </c>
      <c r="B35" s="3">
        <v>5247</v>
      </c>
      <c r="C35" s="3">
        <v>4885</v>
      </c>
      <c r="D35" s="3">
        <v>4845</v>
      </c>
      <c r="E35" s="3">
        <v>4391</v>
      </c>
      <c r="F35" s="3">
        <v>4134</v>
      </c>
      <c r="G35" s="3">
        <v>4078</v>
      </c>
      <c r="H35" s="3">
        <v>3778</v>
      </c>
      <c r="I35" s="3">
        <v>3916</v>
      </c>
      <c r="J35" s="3">
        <v>4324</v>
      </c>
      <c r="K35" s="3">
        <v>4484</v>
      </c>
    </row>
    <row r="36" spans="1:11" x14ac:dyDescent="0.25">
      <c r="A36" s="2" t="s">
        <v>80</v>
      </c>
      <c r="B36" s="3">
        <v>4818</v>
      </c>
      <c r="C36" s="3">
        <v>4418</v>
      </c>
      <c r="D36" s="3">
        <v>4886</v>
      </c>
      <c r="E36" s="3">
        <v>5168</v>
      </c>
      <c r="F36" s="3">
        <v>5322</v>
      </c>
      <c r="G36" s="3">
        <v>5336</v>
      </c>
      <c r="H36" s="3">
        <v>5526</v>
      </c>
      <c r="I36" s="3">
        <v>5775</v>
      </c>
      <c r="J36" s="3">
        <v>5690</v>
      </c>
      <c r="K36" s="3">
        <v>5614</v>
      </c>
    </row>
    <row r="37" spans="1:11" x14ac:dyDescent="0.25">
      <c r="A37" s="2" t="s">
        <v>84</v>
      </c>
      <c r="B37" s="3">
        <v>441</v>
      </c>
      <c r="C37" s="3">
        <v>479</v>
      </c>
      <c r="D37" s="3">
        <v>493</v>
      </c>
      <c r="E37" s="3">
        <v>524</v>
      </c>
      <c r="F37" s="3">
        <v>520</v>
      </c>
      <c r="G37" s="3">
        <v>783</v>
      </c>
      <c r="H37" s="3">
        <v>762</v>
      </c>
      <c r="I37" s="3">
        <v>804</v>
      </c>
      <c r="J37" s="3">
        <v>792</v>
      </c>
      <c r="K37" s="3">
        <v>825</v>
      </c>
    </row>
    <row r="38" spans="1:11" x14ac:dyDescent="0.25">
      <c r="A38" s="2" t="s">
        <v>22</v>
      </c>
      <c r="B38" s="3">
        <v>19783</v>
      </c>
      <c r="C38" s="3">
        <v>20625</v>
      </c>
      <c r="D38" s="3">
        <v>21123</v>
      </c>
      <c r="E38" s="3">
        <v>21796</v>
      </c>
      <c r="F38" s="3">
        <v>23324</v>
      </c>
      <c r="G38" s="3">
        <v>24970</v>
      </c>
      <c r="H38" s="3">
        <v>26956</v>
      </c>
      <c r="I38" s="3">
        <v>29055</v>
      </c>
      <c r="J38" s="3">
        <v>29121</v>
      </c>
      <c r="K38" s="3">
        <v>30508</v>
      </c>
    </row>
    <row r="39" spans="1:11" x14ac:dyDescent="0.25">
      <c r="A39" s="2" t="s">
        <v>17</v>
      </c>
      <c r="B39" s="3">
        <v>36957</v>
      </c>
      <c r="C39" s="3">
        <v>37188</v>
      </c>
      <c r="D39" s="3">
        <v>38314</v>
      </c>
      <c r="E39" s="3">
        <v>38672</v>
      </c>
      <c r="F39" s="3">
        <v>40447</v>
      </c>
      <c r="G39" s="3">
        <v>42322</v>
      </c>
      <c r="H39" s="3">
        <v>43156</v>
      </c>
      <c r="I39" s="3">
        <v>44975</v>
      </c>
      <c r="J39" s="3">
        <v>46324</v>
      </c>
      <c r="K39" s="3">
        <v>47269</v>
      </c>
    </row>
    <row r="40" spans="1:11" x14ac:dyDescent="0.25">
      <c r="A40" s="2" t="s">
        <v>12</v>
      </c>
      <c r="B40" s="3">
        <v>9263</v>
      </c>
      <c r="C40" s="3">
        <v>9639</v>
      </c>
      <c r="D40" s="3">
        <v>10022</v>
      </c>
      <c r="E40" s="3">
        <v>10441</v>
      </c>
      <c r="F40" s="3">
        <v>10908</v>
      </c>
      <c r="G40" s="3">
        <v>11752</v>
      </c>
      <c r="H40" s="3">
        <v>11830</v>
      </c>
      <c r="I40" s="3">
        <v>11921</v>
      </c>
      <c r="J40" s="3">
        <v>12530</v>
      </c>
      <c r="K40" s="3">
        <v>12746</v>
      </c>
    </row>
    <row r="41" spans="1:11" x14ac:dyDescent="0.25">
      <c r="A41" s="2" t="s">
        <v>75</v>
      </c>
      <c r="B41" s="3">
        <v>21597</v>
      </c>
      <c r="C41" s="3">
        <v>22082</v>
      </c>
      <c r="D41" s="3">
        <v>22540</v>
      </c>
      <c r="E41" s="3">
        <v>22577</v>
      </c>
      <c r="F41" s="3">
        <v>24130</v>
      </c>
      <c r="G41" s="3">
        <v>24085</v>
      </c>
      <c r="H41" s="3">
        <v>26566</v>
      </c>
      <c r="I41" s="3">
        <v>28252</v>
      </c>
      <c r="J41" s="3">
        <v>30276</v>
      </c>
      <c r="K41" s="3">
        <v>32129</v>
      </c>
    </row>
    <row r="42" spans="1:11" x14ac:dyDescent="0.25">
      <c r="A42" s="2" t="s">
        <v>86</v>
      </c>
      <c r="B42" s="3">
        <v>1480</v>
      </c>
      <c r="C42" s="3">
        <v>1483</v>
      </c>
      <c r="D42" s="3">
        <v>1459</v>
      </c>
      <c r="E42" s="3">
        <v>1395</v>
      </c>
      <c r="F42" s="3">
        <v>1412</v>
      </c>
      <c r="G42" s="3">
        <v>1437</v>
      </c>
      <c r="H42" s="3">
        <v>1474</v>
      </c>
      <c r="I42" s="3">
        <v>1499</v>
      </c>
      <c r="J42" s="3">
        <v>1506</v>
      </c>
      <c r="K42" s="3">
        <v>1345</v>
      </c>
    </row>
    <row r="43" spans="1:11" x14ac:dyDescent="0.25">
      <c r="A43" s="2" t="s">
        <v>16</v>
      </c>
      <c r="B43" s="3">
        <v>5837</v>
      </c>
      <c r="C43" s="3">
        <v>5552</v>
      </c>
      <c r="D43" s="3">
        <v>5370</v>
      </c>
      <c r="E43" s="3">
        <v>5051</v>
      </c>
      <c r="F43" s="3">
        <v>5190</v>
      </c>
      <c r="G43" s="3">
        <v>5614</v>
      </c>
      <c r="H43" s="3">
        <v>5630</v>
      </c>
      <c r="I43" s="3">
        <v>6089</v>
      </c>
      <c r="J43" s="3">
        <v>6398</v>
      </c>
      <c r="K43" s="3">
        <v>6675</v>
      </c>
    </row>
    <row r="44" spans="1:11" x14ac:dyDescent="0.25">
      <c r="A44" s="2" t="s">
        <v>74</v>
      </c>
      <c r="B44" s="3">
        <v>5546</v>
      </c>
      <c r="C44" s="3">
        <v>5523</v>
      </c>
      <c r="D44" s="3">
        <v>5024</v>
      </c>
      <c r="E44" s="3">
        <v>5323</v>
      </c>
      <c r="F44" s="3">
        <v>5421</v>
      </c>
      <c r="G44" s="3">
        <v>5944</v>
      </c>
      <c r="H44" s="3">
        <v>6423</v>
      </c>
      <c r="I44" s="3">
        <v>6857</v>
      </c>
      <c r="J44" s="3">
        <v>7096</v>
      </c>
      <c r="K44" s="3">
        <v>7292</v>
      </c>
    </row>
    <row r="45" spans="1:11" x14ac:dyDescent="0.25">
      <c r="A45" s="2" t="s">
        <v>6</v>
      </c>
      <c r="B45" s="3">
        <v>6426</v>
      </c>
      <c r="C45" s="3">
        <v>6695</v>
      </c>
      <c r="D45" s="3">
        <v>7004</v>
      </c>
      <c r="E45" s="3">
        <v>7534</v>
      </c>
      <c r="F45" s="3">
        <v>8330</v>
      </c>
      <c r="G45" s="3">
        <v>9584</v>
      </c>
      <c r="H45" s="3">
        <v>10890</v>
      </c>
      <c r="I45" s="3">
        <v>12310</v>
      </c>
      <c r="J45" s="3">
        <v>13705</v>
      </c>
      <c r="K45" s="3">
        <v>14816</v>
      </c>
    </row>
    <row r="46" spans="1:11" x14ac:dyDescent="0.25">
      <c r="A46" s="2" t="s">
        <v>82</v>
      </c>
      <c r="B46" s="3">
        <v>5768</v>
      </c>
      <c r="C46" s="3">
        <v>6812</v>
      </c>
      <c r="D46" s="3">
        <v>7290</v>
      </c>
      <c r="E46" s="3">
        <v>8481</v>
      </c>
      <c r="F46" s="3">
        <v>9594</v>
      </c>
      <c r="G46" s="3">
        <v>10592</v>
      </c>
      <c r="H46" s="3">
        <v>12603</v>
      </c>
      <c r="I46" s="3">
        <v>15095</v>
      </c>
      <c r="J46" s="3">
        <v>16743</v>
      </c>
      <c r="K46" s="3">
        <v>18826</v>
      </c>
    </row>
    <row r="47" spans="1:11" x14ac:dyDescent="0.25">
      <c r="A47" s="2" t="s">
        <v>19</v>
      </c>
      <c r="B47" s="3">
        <v>9136</v>
      </c>
      <c r="C47" s="3">
        <v>9041</v>
      </c>
      <c r="D47" s="3">
        <v>9144</v>
      </c>
      <c r="E47" s="3">
        <v>9497</v>
      </c>
      <c r="F47" s="3">
        <v>10432</v>
      </c>
      <c r="G47" s="3">
        <v>11267</v>
      </c>
      <c r="H47" s="3">
        <v>11903</v>
      </c>
      <c r="I47" s="3">
        <v>13247</v>
      </c>
      <c r="J47" s="3">
        <v>13795</v>
      </c>
      <c r="K47" s="3">
        <v>14707</v>
      </c>
    </row>
    <row r="48" spans="1:11" x14ac:dyDescent="0.25">
      <c r="A48" s="2" t="s">
        <v>20</v>
      </c>
      <c r="B48" s="3">
        <v>5675</v>
      </c>
      <c r="C48" s="3">
        <v>5380</v>
      </c>
      <c r="D48" s="3">
        <v>5525</v>
      </c>
      <c r="E48" s="3">
        <v>5259</v>
      </c>
      <c r="F48" s="3">
        <v>5290</v>
      </c>
      <c r="G48" s="3">
        <v>5330</v>
      </c>
      <c r="H48" s="3">
        <v>4986</v>
      </c>
      <c r="I48" s="3">
        <v>5074</v>
      </c>
      <c r="J48" s="3">
        <v>5065</v>
      </c>
      <c r="K48" s="3">
        <v>4659</v>
      </c>
    </row>
    <row r="49" spans="1:11" x14ac:dyDescent="0.25">
      <c r="A49" s="2" t="s">
        <v>88</v>
      </c>
      <c r="B49" s="3">
        <v>2745</v>
      </c>
      <c r="C49" s="3">
        <v>2666</v>
      </c>
      <c r="D49" s="3">
        <v>2704</v>
      </c>
      <c r="E49" s="3">
        <v>2450</v>
      </c>
      <c r="F49" s="3">
        <v>2522</v>
      </c>
      <c r="G49" s="3">
        <v>2577</v>
      </c>
      <c r="H49" s="3">
        <v>2210</v>
      </c>
      <c r="I49" s="3">
        <v>2221</v>
      </c>
      <c r="J49" s="3">
        <v>2323</v>
      </c>
      <c r="K49" s="3">
        <v>2426</v>
      </c>
    </row>
    <row r="50" spans="1:11" x14ac:dyDescent="0.25">
      <c r="A50" s="2" t="s">
        <v>9</v>
      </c>
      <c r="B50" s="3">
        <v>6258</v>
      </c>
      <c r="C50" s="3">
        <v>6096</v>
      </c>
      <c r="D50" s="3">
        <v>6183</v>
      </c>
      <c r="E50" s="3">
        <v>6412</v>
      </c>
      <c r="F50" s="3">
        <v>6537</v>
      </c>
      <c r="G50" s="3">
        <v>7006</v>
      </c>
      <c r="H50" s="3">
        <v>7416</v>
      </c>
      <c r="I50" s="3">
        <v>7899</v>
      </c>
      <c r="J50" s="3">
        <v>8391</v>
      </c>
      <c r="K50" s="3">
        <v>8549</v>
      </c>
    </row>
    <row r="51" spans="1:11" x14ac:dyDescent="0.25">
      <c r="A51" s="2" t="s">
        <v>77</v>
      </c>
      <c r="B51" s="3">
        <v>2531</v>
      </c>
      <c r="C51" s="3">
        <v>2382</v>
      </c>
      <c r="D51" s="3">
        <v>2282</v>
      </c>
      <c r="E51" s="3">
        <v>2309</v>
      </c>
      <c r="F51" s="3">
        <v>2304</v>
      </c>
      <c r="G51" s="3">
        <v>2408</v>
      </c>
      <c r="H51" s="3">
        <v>2434</v>
      </c>
      <c r="I51" s="3">
        <v>2484</v>
      </c>
      <c r="J51" s="3">
        <v>2587</v>
      </c>
      <c r="K51" s="3">
        <v>2643</v>
      </c>
    </row>
    <row r="52" spans="1:11" x14ac:dyDescent="0.25">
      <c r="A52" s="2" t="s">
        <v>8</v>
      </c>
      <c r="B52" s="3">
        <v>3901</v>
      </c>
      <c r="C52" s="3">
        <v>4190</v>
      </c>
      <c r="D52" s="3">
        <v>4179</v>
      </c>
      <c r="E52" s="3">
        <v>4437</v>
      </c>
      <c r="F52" s="3">
        <v>4238</v>
      </c>
      <c r="G52" s="3">
        <v>4498</v>
      </c>
      <c r="H52" s="3">
        <v>4580</v>
      </c>
      <c r="I52" s="3">
        <v>4752</v>
      </c>
      <c r="J52" s="3">
        <v>4735</v>
      </c>
      <c r="K52" s="3">
        <v>4882</v>
      </c>
    </row>
    <row r="53" spans="1:11" x14ac:dyDescent="0.25">
      <c r="A53" s="51" t="s">
        <v>26</v>
      </c>
      <c r="B53" s="51">
        <v>4320</v>
      </c>
      <c r="C53" s="51">
        <v>4149</v>
      </c>
      <c r="D53" s="51">
        <v>4024</v>
      </c>
      <c r="E53" s="51">
        <v>4048</v>
      </c>
      <c r="F53" s="51">
        <v>4260</v>
      </c>
      <c r="G53" s="51">
        <v>4343</v>
      </c>
      <c r="H53" s="51">
        <v>4532</v>
      </c>
      <c r="I53" s="51">
        <v>4710</v>
      </c>
      <c r="J53" s="51">
        <v>4933</v>
      </c>
      <c r="K53" s="51">
        <v>5183</v>
      </c>
    </row>
    <row r="54" spans="1:11" x14ac:dyDescent="0.25">
      <c r="A54" t="s">
        <v>28</v>
      </c>
      <c r="B54">
        <v>280211</v>
      </c>
      <c r="C54">
        <v>284240</v>
      </c>
      <c r="D54">
        <v>292659</v>
      </c>
      <c r="E54">
        <v>302600</v>
      </c>
      <c r="F54">
        <v>320433</v>
      </c>
      <c r="G54">
        <v>342697</v>
      </c>
      <c r="H54">
        <v>363390</v>
      </c>
      <c r="I54">
        <v>385590</v>
      </c>
      <c r="J54">
        <v>408518</v>
      </c>
      <c r="K54">
        <v>427151</v>
      </c>
    </row>
    <row r="57" spans="1:11" x14ac:dyDescent="0.25">
      <c r="A57" t="s">
        <v>70</v>
      </c>
    </row>
    <row r="58" spans="1:11" x14ac:dyDescent="0.25">
      <c r="B58" s="4">
        <v>2010</v>
      </c>
      <c r="C58" s="4">
        <v>2011</v>
      </c>
      <c r="D58" s="4">
        <v>2012</v>
      </c>
      <c r="E58" s="4">
        <v>2013</v>
      </c>
      <c r="F58" s="4">
        <v>2014</v>
      </c>
      <c r="G58" s="4">
        <v>2015</v>
      </c>
      <c r="H58" s="4">
        <v>2016</v>
      </c>
      <c r="I58" s="4">
        <v>2017</v>
      </c>
      <c r="J58" s="4">
        <v>2018</v>
      </c>
      <c r="K58" s="4">
        <v>2019</v>
      </c>
    </row>
    <row r="59" spans="1:11" x14ac:dyDescent="0.25">
      <c r="A59" t="s">
        <v>38</v>
      </c>
      <c r="B59" s="21">
        <f>B14</f>
        <v>5.0911634446898946E-2</v>
      </c>
      <c r="C59" s="21">
        <f>C14</f>
        <v>4.8624401913875598E-2</v>
      </c>
      <c r="D59" s="21">
        <f>D14</f>
        <v>4.8534301012441099E-2</v>
      </c>
      <c r="E59" s="21">
        <f>E14</f>
        <v>4.9140779907468603E-2</v>
      </c>
      <c r="F59" s="21">
        <f t="shared" ref="F59:K59" si="17">F14</f>
        <v>4.7136218803930929E-2</v>
      </c>
      <c r="G59" s="21">
        <f t="shared" si="17"/>
        <v>5.1118043052609155E-2</v>
      </c>
      <c r="H59" s="21">
        <f t="shared" si="17"/>
        <v>5.2059770494510028E-2</v>
      </c>
      <c r="I59" s="21">
        <f t="shared" si="17"/>
        <v>5.2898156072512255E-2</v>
      </c>
      <c r="J59" s="21">
        <f t="shared" si="17"/>
        <v>5.6501794290582052E-2</v>
      </c>
      <c r="K59" s="21">
        <f t="shared" si="17"/>
        <v>5.4631734445196194E-2</v>
      </c>
    </row>
    <row r="60" spans="1:11" x14ac:dyDescent="0.25">
      <c r="A60" t="s">
        <v>39</v>
      </c>
      <c r="B60" s="21">
        <f>B15</f>
        <v>0.57488107176377801</v>
      </c>
      <c r="C60" s="21">
        <f t="shared" ref="C60:K60" si="18">C15</f>
        <v>0.56393540669856457</v>
      </c>
      <c r="D60" s="21">
        <f t="shared" si="18"/>
        <v>0.55619338547592934</v>
      </c>
      <c r="E60" s="21">
        <f t="shared" si="18"/>
        <v>0.5462590879048248</v>
      </c>
      <c r="F60" s="21">
        <f t="shared" si="18"/>
        <v>0.53600596692600322</v>
      </c>
      <c r="G60" s="21">
        <f t="shared" si="18"/>
        <v>0.52767605202263224</v>
      </c>
      <c r="H60" s="21">
        <f t="shared" si="18"/>
        <v>0.51578469413027328</v>
      </c>
      <c r="I60" s="21">
        <f t="shared" si="18"/>
        <v>0.50515832879483391</v>
      </c>
      <c r="J60" s="21">
        <f t="shared" si="18"/>
        <v>0.49899882012542901</v>
      </c>
      <c r="K60" s="21">
        <f t="shared" si="18"/>
        <v>0.49190333160872851</v>
      </c>
    </row>
    <row r="61" spans="1:11" x14ac:dyDescent="0.25">
      <c r="A61" t="s">
        <v>41</v>
      </c>
      <c r="B61" s="21">
        <f>B17</f>
        <v>0.15800593124466919</v>
      </c>
      <c r="C61" s="21">
        <f t="shared" ref="C61:K62" si="19">C17</f>
        <v>0.1591120180129468</v>
      </c>
      <c r="D61" s="21">
        <f t="shared" si="19"/>
        <v>0.15892557549913039</v>
      </c>
      <c r="E61" s="21">
        <f t="shared" si="19"/>
        <v>0.16201255783212162</v>
      </c>
      <c r="F61" s="21">
        <f t="shared" si="19"/>
        <v>0.17125889031404382</v>
      </c>
      <c r="G61" s="21">
        <f t="shared" si="19"/>
        <v>0.17374240218035175</v>
      </c>
      <c r="H61" s="21">
        <f t="shared" si="19"/>
        <v>0.17605602795894218</v>
      </c>
      <c r="I61" s="21">
        <f t="shared" si="19"/>
        <v>0.1802666044243886</v>
      </c>
      <c r="J61" s="21">
        <f t="shared" si="19"/>
        <v>0.17846459641925203</v>
      </c>
      <c r="K61" s="21">
        <f t="shared" si="19"/>
        <v>0.1809570854334884</v>
      </c>
    </row>
    <row r="62" spans="1:11" x14ac:dyDescent="0.25">
      <c r="A62" t="s">
        <v>42</v>
      </c>
      <c r="B62" s="21">
        <f>B18</f>
        <v>0.21620136254465386</v>
      </c>
      <c r="C62" s="21">
        <f t="shared" si="19"/>
        <v>0.228328173374613</v>
      </c>
      <c r="D62" s="21">
        <f t="shared" si="19"/>
        <v>0.2363467380124992</v>
      </c>
      <c r="E62" s="21">
        <f t="shared" si="19"/>
        <v>0.24258757435558492</v>
      </c>
      <c r="F62" s="21">
        <f t="shared" si="19"/>
        <v>0.24559892395602201</v>
      </c>
      <c r="G62" s="21">
        <f t="shared" si="19"/>
        <v>0.24746350274440687</v>
      </c>
      <c r="H62" s="21">
        <f t="shared" si="19"/>
        <v>0.25609950741627452</v>
      </c>
      <c r="I62" s="21">
        <f t="shared" si="19"/>
        <v>0.26167691070826526</v>
      </c>
      <c r="J62" s="21">
        <f t="shared" si="19"/>
        <v>0.26603478916473694</v>
      </c>
      <c r="K62" s="21">
        <f t="shared" si="19"/>
        <v>0.27250784851258686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3B8C-60C7-46F2-8727-B24E1850146B}">
  <sheetPr>
    <tabColor theme="9"/>
  </sheetPr>
  <dimension ref="A1:L54"/>
  <sheetViews>
    <sheetView workbookViewId="0">
      <selection activeCell="A34" sqref="A34"/>
    </sheetView>
  </sheetViews>
  <sheetFormatPr defaultRowHeight="15" x14ac:dyDescent="0.25"/>
  <cols>
    <col min="1" max="1" width="50" customWidth="1"/>
    <col min="2" max="2" width="10.85546875" customWidth="1"/>
    <col min="3" max="3" width="8.7109375" customWidth="1"/>
    <col min="4" max="4" width="10" customWidth="1"/>
    <col min="5" max="6" width="9.42578125" customWidth="1"/>
    <col min="7" max="7" width="8.85546875" customWidth="1"/>
    <col min="8" max="8" width="9.28515625" customWidth="1"/>
    <col min="9" max="9" width="8.7109375" customWidth="1"/>
    <col min="10" max="10" width="9.85546875" customWidth="1"/>
    <col min="11" max="11" width="10.5703125" customWidth="1"/>
  </cols>
  <sheetData>
    <row r="1" spans="1:12" x14ac:dyDescent="0.25">
      <c r="A1" s="1" t="s">
        <v>137</v>
      </c>
    </row>
    <row r="3" spans="1:12" x14ac:dyDescent="0.25">
      <c r="A3" s="4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2" x14ac:dyDescent="0.25">
      <c r="A4" s="16" t="s">
        <v>38</v>
      </c>
      <c r="B4" s="18">
        <f>B34+B37+B49+B26+B42</f>
        <v>13700</v>
      </c>
      <c r="C4" s="18">
        <f t="shared" ref="C4:K4" si="0">C34+C37+C49+C26+C42</f>
        <v>13153</v>
      </c>
      <c r="D4" s="18">
        <f t="shared" si="0"/>
        <v>13414</v>
      </c>
      <c r="E4" s="18">
        <f t="shared" si="0"/>
        <v>13882</v>
      </c>
      <c r="F4" s="18">
        <f t="shared" si="0"/>
        <v>14097</v>
      </c>
      <c r="G4" s="18">
        <f t="shared" si="0"/>
        <v>16194</v>
      </c>
      <c r="H4" s="18">
        <f t="shared" si="0"/>
        <v>17602</v>
      </c>
      <c r="I4" s="18">
        <f t="shared" si="0"/>
        <v>18996</v>
      </c>
      <c r="J4" s="18">
        <f t="shared" si="0"/>
        <v>21338</v>
      </c>
      <c r="K4" s="18">
        <f t="shared" si="0"/>
        <v>21500</v>
      </c>
    </row>
    <row r="5" spans="1:12" s="69" customFormat="1" x14ac:dyDescent="0.25">
      <c r="A5" s="71" t="s">
        <v>39</v>
      </c>
      <c r="B5" s="72">
        <f>B27+B29+B33+B36+B40+B41+B43+B44+B48+B50+B51+B52+B53+B39+B35</f>
        <v>79894</v>
      </c>
      <c r="C5" s="72">
        <f t="shared" ref="C5:K5" si="1">C27+C29+C33+C36+C40+C41+C43+C44+C48+C50+C51+C52+C53+C39+C35</f>
        <v>79424</v>
      </c>
      <c r="D5" s="72">
        <f t="shared" si="1"/>
        <v>80041</v>
      </c>
      <c r="E5" s="72">
        <f t="shared" si="1"/>
        <v>81393</v>
      </c>
      <c r="F5" s="72">
        <f t="shared" si="1"/>
        <v>85769</v>
      </c>
      <c r="G5" s="72">
        <f t="shared" si="1"/>
        <v>90454</v>
      </c>
      <c r="H5" s="72">
        <f t="shared" si="1"/>
        <v>93128</v>
      </c>
      <c r="I5" s="72">
        <f t="shared" si="1"/>
        <v>97783</v>
      </c>
      <c r="J5" s="72">
        <f t="shared" si="1"/>
        <v>102008</v>
      </c>
      <c r="K5" s="72">
        <f t="shared" si="1"/>
        <v>104678</v>
      </c>
    </row>
    <row r="6" spans="1:12" x14ac:dyDescent="0.25">
      <c r="A6" s="4" t="s">
        <v>40</v>
      </c>
      <c r="B6" s="19">
        <f>B4+B5</f>
        <v>93594</v>
      </c>
      <c r="C6" s="19">
        <f t="shared" ref="C6:J6" si="2">C4+C5</f>
        <v>92577</v>
      </c>
      <c r="D6" s="19">
        <f t="shared" si="2"/>
        <v>93455</v>
      </c>
      <c r="E6" s="19">
        <f t="shared" si="2"/>
        <v>95275</v>
      </c>
      <c r="F6" s="19">
        <f t="shared" si="2"/>
        <v>99866</v>
      </c>
      <c r="G6" s="19">
        <f t="shared" si="2"/>
        <v>106648</v>
      </c>
      <c r="H6" s="19">
        <f t="shared" si="2"/>
        <v>110730</v>
      </c>
      <c r="I6" s="19">
        <f t="shared" si="2"/>
        <v>116779</v>
      </c>
      <c r="J6" s="19">
        <f t="shared" si="2"/>
        <v>123346</v>
      </c>
      <c r="K6" s="19">
        <f>K4+K5</f>
        <v>126178</v>
      </c>
    </row>
    <row r="7" spans="1:12" s="69" customFormat="1" x14ac:dyDescent="0.25">
      <c r="A7" s="71" t="s">
        <v>41</v>
      </c>
      <c r="B7" s="80">
        <f>B28+B38+B47</f>
        <v>25849</v>
      </c>
      <c r="C7" s="80">
        <f t="shared" ref="C7:K7" si="3">C28+C38+C47</f>
        <v>25399</v>
      </c>
      <c r="D7" s="80">
        <f t="shared" si="3"/>
        <v>25926</v>
      </c>
      <c r="E7" s="80">
        <f t="shared" si="3"/>
        <v>27532</v>
      </c>
      <c r="F7" s="80">
        <f t="shared" si="3"/>
        <v>30538</v>
      </c>
      <c r="G7" s="80">
        <f t="shared" si="3"/>
        <v>32571</v>
      </c>
      <c r="H7" s="80">
        <f t="shared" si="3"/>
        <v>34353</v>
      </c>
      <c r="I7" s="80">
        <f t="shared" si="3"/>
        <v>36560</v>
      </c>
      <c r="J7" s="80">
        <f t="shared" si="3"/>
        <v>37816</v>
      </c>
      <c r="K7" s="80">
        <f t="shared" si="3"/>
        <v>39029</v>
      </c>
    </row>
    <row r="8" spans="1:12" x14ac:dyDescent="0.25">
      <c r="A8" s="16" t="s">
        <v>42</v>
      </c>
      <c r="B8" s="18">
        <f>B30+B31+B32+B45+B46</f>
        <v>15953</v>
      </c>
      <c r="C8" s="18">
        <f t="shared" ref="C8:K8" si="4">C30+C31+C32+C45+C46</f>
        <v>16746</v>
      </c>
      <c r="D8" s="18">
        <f t="shared" si="4"/>
        <v>16916</v>
      </c>
      <c r="E8" s="18">
        <f t="shared" si="4"/>
        <v>18037</v>
      </c>
      <c r="F8" s="18">
        <f t="shared" si="4"/>
        <v>19509</v>
      </c>
      <c r="G8" s="18">
        <f t="shared" si="4"/>
        <v>21379</v>
      </c>
      <c r="H8" s="18">
        <f t="shared" si="4"/>
        <v>22693</v>
      </c>
      <c r="I8" s="18">
        <f t="shared" si="4"/>
        <v>23967</v>
      </c>
      <c r="J8" s="18">
        <f t="shared" si="4"/>
        <v>25046</v>
      </c>
      <c r="K8" s="18">
        <f t="shared" si="4"/>
        <v>26699</v>
      </c>
    </row>
    <row r="9" spans="1:12" x14ac:dyDescent="0.25">
      <c r="A9" s="4" t="s">
        <v>43</v>
      </c>
      <c r="B9" s="19">
        <f>B7+B8</f>
        <v>41802</v>
      </c>
      <c r="C9" s="19">
        <f t="shared" ref="C9:K9" si="5">C7+C8</f>
        <v>42145</v>
      </c>
      <c r="D9" s="19">
        <f t="shared" si="5"/>
        <v>42842</v>
      </c>
      <c r="E9" s="19">
        <f t="shared" si="5"/>
        <v>45569</v>
      </c>
      <c r="F9" s="19">
        <f t="shared" si="5"/>
        <v>50047</v>
      </c>
      <c r="G9" s="19">
        <f t="shared" si="5"/>
        <v>53950</v>
      </c>
      <c r="H9" s="19">
        <f t="shared" si="5"/>
        <v>57046</v>
      </c>
      <c r="I9" s="19">
        <f t="shared" si="5"/>
        <v>60527</v>
      </c>
      <c r="J9" s="19">
        <f t="shared" si="5"/>
        <v>62862</v>
      </c>
      <c r="K9" s="19">
        <f t="shared" si="5"/>
        <v>65728</v>
      </c>
    </row>
    <row r="10" spans="1:12" x14ac:dyDescent="0.25">
      <c r="A10" s="4" t="s">
        <v>44</v>
      </c>
      <c r="B10" s="19">
        <f>B6+B9</f>
        <v>135396</v>
      </c>
      <c r="C10" s="19">
        <f t="shared" ref="C10:K10" si="6">C6+C9</f>
        <v>134722</v>
      </c>
      <c r="D10" s="19">
        <f t="shared" si="6"/>
        <v>136297</v>
      </c>
      <c r="E10" s="19">
        <f t="shared" si="6"/>
        <v>140844</v>
      </c>
      <c r="F10" s="19">
        <f t="shared" si="6"/>
        <v>149913</v>
      </c>
      <c r="G10" s="19">
        <f t="shared" si="6"/>
        <v>160598</v>
      </c>
      <c r="H10" s="19">
        <f t="shared" si="6"/>
        <v>167776</v>
      </c>
      <c r="I10" s="19">
        <f t="shared" si="6"/>
        <v>177306</v>
      </c>
      <c r="J10" s="19">
        <f t="shared" si="6"/>
        <v>186208</v>
      </c>
      <c r="K10" s="19">
        <f t="shared" si="6"/>
        <v>191906</v>
      </c>
    </row>
    <row r="11" spans="1:12" s="14" customForma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3" spans="1:12" x14ac:dyDescent="0.25">
      <c r="A13" s="5"/>
      <c r="B13" s="4">
        <v>2010</v>
      </c>
      <c r="C13" s="4">
        <v>2011</v>
      </c>
      <c r="D13" s="4">
        <v>2012</v>
      </c>
      <c r="E13" s="4">
        <v>2013</v>
      </c>
      <c r="F13" s="4">
        <v>2014</v>
      </c>
      <c r="G13" s="4">
        <v>2015</v>
      </c>
      <c r="H13" s="4">
        <v>2016</v>
      </c>
      <c r="I13" s="4">
        <v>2017</v>
      </c>
      <c r="J13" s="4">
        <v>2018</v>
      </c>
      <c r="K13" s="4">
        <v>2019</v>
      </c>
      <c r="L13" s="14"/>
    </row>
    <row r="14" spans="1:12" x14ac:dyDescent="0.25">
      <c r="A14" s="5" t="s">
        <v>38</v>
      </c>
      <c r="B14" s="25">
        <f t="shared" ref="B14:B20" si="7">B4/$B$10</f>
        <v>0.10118467310703418</v>
      </c>
      <c r="C14" s="25">
        <f>C4/$C$10</f>
        <v>9.7630676504208661E-2</v>
      </c>
      <c r="D14" s="25">
        <f>D4/$D$10</f>
        <v>9.8417426649155884E-2</v>
      </c>
      <c r="E14" s="25">
        <f>E4/$E$10</f>
        <v>9.8562949078412995E-2</v>
      </c>
      <c r="F14" s="25">
        <f>F4/$F$10</f>
        <v>9.403454003321926E-2</v>
      </c>
      <c r="G14" s="25">
        <f>G4/$G$10</f>
        <v>0.10083562684466806</v>
      </c>
      <c r="H14" s="25">
        <f>H4/$H$10</f>
        <v>0.10491369444974251</v>
      </c>
      <c r="I14" s="25">
        <f>I4/$I$10</f>
        <v>0.10713681432100436</v>
      </c>
      <c r="J14" s="25">
        <f>J4/$J$10</f>
        <v>0.1145922838975769</v>
      </c>
      <c r="K14" s="25">
        <f>K4/$K$10</f>
        <v>0.11203401665398685</v>
      </c>
      <c r="L14" s="14"/>
    </row>
    <row r="15" spans="1:12" x14ac:dyDescent="0.25">
      <c r="A15" s="67" t="s">
        <v>39</v>
      </c>
      <c r="B15" s="68">
        <f t="shared" si="7"/>
        <v>0.59007651629294811</v>
      </c>
      <c r="C15" s="68">
        <f t="shared" ref="C15:C20" si="8">C5/$C$10</f>
        <v>0.58953994150918188</v>
      </c>
      <c r="D15" s="68">
        <f t="shared" ref="D15:D20" si="9">D5/$D$10</f>
        <v>0.58725430493701258</v>
      </c>
      <c r="E15" s="68">
        <f t="shared" ref="E15:E20" si="10">E5/$E$10</f>
        <v>0.57789469199965915</v>
      </c>
      <c r="F15" s="68">
        <f t="shared" ref="F15:F20" si="11">F5/$F$10</f>
        <v>0.57212516592957252</v>
      </c>
      <c r="G15" s="68">
        <f t="shared" ref="G15:G20" si="12">G5/$G$10</f>
        <v>0.56323241883460562</v>
      </c>
      <c r="H15" s="68">
        <f t="shared" ref="H15:H20" si="13">H5/$H$10</f>
        <v>0.55507343124165553</v>
      </c>
      <c r="I15" s="68">
        <f t="shared" ref="I15:I20" si="14">I5/$I$10</f>
        <v>0.55149289928146816</v>
      </c>
      <c r="J15" s="68">
        <f t="shared" ref="J15:J20" si="15">J5/$J$10</f>
        <v>0.54781749441484795</v>
      </c>
      <c r="K15" s="68">
        <f t="shared" ref="K15:K20" si="16">K5/$K$10</f>
        <v>0.54546496722353655</v>
      </c>
      <c r="L15" s="14"/>
    </row>
    <row r="16" spans="1:12" x14ac:dyDescent="0.25">
      <c r="A16" s="4" t="s">
        <v>40</v>
      </c>
      <c r="B16" s="59">
        <f t="shared" si="7"/>
        <v>0.69126118939998227</v>
      </c>
      <c r="C16" s="59">
        <f t="shared" si="8"/>
        <v>0.68717061801339052</v>
      </c>
      <c r="D16" s="59">
        <f t="shared" si="9"/>
        <v>0.68567173158616845</v>
      </c>
      <c r="E16" s="59">
        <f t="shared" si="10"/>
        <v>0.67645764107807216</v>
      </c>
      <c r="F16" s="59">
        <f t="shared" si="11"/>
        <v>0.66615970596279173</v>
      </c>
      <c r="G16" s="59">
        <f t="shared" si="12"/>
        <v>0.66406804567927369</v>
      </c>
      <c r="H16" s="59">
        <f t="shared" si="13"/>
        <v>0.65998712569139806</v>
      </c>
      <c r="I16" s="59">
        <f t="shared" si="14"/>
        <v>0.65862971360247258</v>
      </c>
      <c r="J16" s="59">
        <f t="shared" si="15"/>
        <v>0.66240977831242487</v>
      </c>
      <c r="K16" s="59">
        <f t="shared" si="16"/>
        <v>0.65749898387752337</v>
      </c>
      <c r="L16" s="14"/>
    </row>
    <row r="17" spans="1:12" x14ac:dyDescent="0.25">
      <c r="A17" s="5" t="s">
        <v>41</v>
      </c>
      <c r="B17" s="25">
        <f t="shared" si="7"/>
        <v>0.19091405949954207</v>
      </c>
      <c r="C17" s="25">
        <f t="shared" si="8"/>
        <v>0.18852897076943631</v>
      </c>
      <c r="D17" s="25">
        <f t="shared" si="9"/>
        <v>0.19021695268421168</v>
      </c>
      <c r="E17" s="25">
        <f t="shared" si="10"/>
        <v>0.19547868563801085</v>
      </c>
      <c r="F17" s="25">
        <f t="shared" si="11"/>
        <v>0.20370481545963326</v>
      </c>
      <c r="G17" s="25">
        <f t="shared" si="12"/>
        <v>0.20281074484115619</v>
      </c>
      <c r="H17" s="25">
        <f t="shared" si="13"/>
        <v>0.20475514972344078</v>
      </c>
      <c r="I17" s="25">
        <f t="shared" si="14"/>
        <v>0.20619719580837648</v>
      </c>
      <c r="J17" s="25">
        <f t="shared" si="15"/>
        <v>0.20308472246090395</v>
      </c>
      <c r="K17" s="25">
        <f t="shared" si="16"/>
        <v>0.2033756109762071</v>
      </c>
      <c r="L17" s="14"/>
    </row>
    <row r="18" spans="1:12" x14ac:dyDescent="0.25">
      <c r="A18" s="67" t="s">
        <v>42</v>
      </c>
      <c r="B18" s="68">
        <f t="shared" si="7"/>
        <v>0.11782475110047565</v>
      </c>
      <c r="C18" s="68">
        <f t="shared" si="8"/>
        <v>0.12430041121717314</v>
      </c>
      <c r="D18" s="68">
        <f t="shared" si="9"/>
        <v>0.12411131572961988</v>
      </c>
      <c r="E18" s="68">
        <f t="shared" si="10"/>
        <v>0.12806367328391696</v>
      </c>
      <c r="F18" s="68">
        <f t="shared" si="11"/>
        <v>0.13013547857757499</v>
      </c>
      <c r="G18" s="68">
        <f t="shared" si="12"/>
        <v>0.1331212094795701</v>
      </c>
      <c r="H18" s="68">
        <f t="shared" si="13"/>
        <v>0.13525772458516117</v>
      </c>
      <c r="I18" s="68">
        <f t="shared" si="14"/>
        <v>0.13517309058915095</v>
      </c>
      <c r="J18" s="68">
        <f t="shared" si="15"/>
        <v>0.13450549922667124</v>
      </c>
      <c r="K18" s="68">
        <f t="shared" si="16"/>
        <v>0.13912540514626953</v>
      </c>
      <c r="L18" s="14"/>
    </row>
    <row r="19" spans="1:12" x14ac:dyDescent="0.25">
      <c r="A19" s="4" t="s">
        <v>43</v>
      </c>
      <c r="B19" s="59">
        <f t="shared" si="7"/>
        <v>0.30873881060001773</v>
      </c>
      <c r="C19" s="59">
        <f t="shared" si="8"/>
        <v>0.31282938198660948</v>
      </c>
      <c r="D19" s="59">
        <f t="shared" si="9"/>
        <v>0.31432826841383155</v>
      </c>
      <c r="E19" s="59">
        <f t="shared" si="10"/>
        <v>0.32354235892192779</v>
      </c>
      <c r="F19" s="59">
        <f t="shared" si="11"/>
        <v>0.33384029403720827</v>
      </c>
      <c r="G19" s="59">
        <f t="shared" si="12"/>
        <v>0.33593195432072631</v>
      </c>
      <c r="H19" s="59">
        <f t="shared" si="13"/>
        <v>0.34001287430860194</v>
      </c>
      <c r="I19" s="59">
        <f t="shared" si="14"/>
        <v>0.34137028639752742</v>
      </c>
      <c r="J19" s="59">
        <f t="shared" si="15"/>
        <v>0.33759022168757519</v>
      </c>
      <c r="K19" s="59">
        <f t="shared" si="16"/>
        <v>0.34250101612247663</v>
      </c>
      <c r="L19" s="14"/>
    </row>
    <row r="20" spans="1:12" x14ac:dyDescent="0.25">
      <c r="A20" s="4" t="s">
        <v>44</v>
      </c>
      <c r="B20" s="59">
        <f t="shared" si="7"/>
        <v>1</v>
      </c>
      <c r="C20" s="59">
        <f t="shared" si="8"/>
        <v>1</v>
      </c>
      <c r="D20" s="59">
        <f t="shared" si="9"/>
        <v>1</v>
      </c>
      <c r="E20" s="59">
        <f t="shared" si="10"/>
        <v>1</v>
      </c>
      <c r="F20" s="59">
        <f t="shared" si="11"/>
        <v>1</v>
      </c>
      <c r="G20" s="59">
        <f t="shared" si="12"/>
        <v>1</v>
      </c>
      <c r="H20" s="59">
        <f t="shared" si="13"/>
        <v>1</v>
      </c>
      <c r="I20" s="59">
        <f t="shared" si="14"/>
        <v>1</v>
      </c>
      <c r="J20" s="59">
        <f t="shared" si="15"/>
        <v>1</v>
      </c>
      <c r="K20" s="59">
        <f t="shared" si="16"/>
        <v>1</v>
      </c>
      <c r="L20" s="14"/>
    </row>
    <row r="23" spans="1:12" x14ac:dyDescent="0.25">
      <c r="B23" s="15"/>
      <c r="C23" s="15"/>
    </row>
    <row r="24" spans="1:12" x14ac:dyDescent="0.25">
      <c r="A24" t="s">
        <v>96</v>
      </c>
      <c r="B24" t="s">
        <v>95</v>
      </c>
    </row>
    <row r="25" spans="1:12" s="34" customFormat="1" x14ac:dyDescent="0.25">
      <c r="A25" s="53" t="s">
        <v>27</v>
      </c>
      <c r="B25" s="52">
        <v>2010</v>
      </c>
      <c r="C25" s="52">
        <v>2011</v>
      </c>
      <c r="D25" s="52">
        <v>2012</v>
      </c>
      <c r="E25" s="52">
        <v>2013</v>
      </c>
      <c r="F25" s="52">
        <v>2014</v>
      </c>
      <c r="G25" s="52">
        <v>2015</v>
      </c>
      <c r="H25" s="52">
        <v>2016</v>
      </c>
      <c r="I25" s="52">
        <v>2017</v>
      </c>
      <c r="J25" s="52">
        <v>2018</v>
      </c>
      <c r="K25" s="52">
        <v>2019</v>
      </c>
    </row>
    <row r="26" spans="1:12" s="34" customFormat="1" x14ac:dyDescent="0.25">
      <c r="A26" s="51" t="s">
        <v>87</v>
      </c>
      <c r="B26" s="46">
        <v>1967</v>
      </c>
      <c r="C26" s="46">
        <v>2085</v>
      </c>
      <c r="D26" s="46">
        <v>2095</v>
      </c>
      <c r="E26" s="46">
        <v>2246</v>
      </c>
      <c r="F26" s="46">
        <v>2217</v>
      </c>
      <c r="G26" s="46">
        <v>2276</v>
      </c>
      <c r="H26" s="46">
        <v>2237</v>
      </c>
      <c r="I26" s="46">
        <v>2340</v>
      </c>
      <c r="J26" s="46">
        <v>2406</v>
      </c>
      <c r="K26" s="46">
        <v>2423</v>
      </c>
    </row>
    <row r="27" spans="1:12" s="34" customFormat="1" x14ac:dyDescent="0.25">
      <c r="A27" s="51" t="s">
        <v>13</v>
      </c>
      <c r="B27" s="46">
        <v>7895</v>
      </c>
      <c r="C27" s="46">
        <v>8095</v>
      </c>
      <c r="D27" s="46">
        <v>7786</v>
      </c>
      <c r="E27" s="46">
        <v>8155</v>
      </c>
      <c r="F27" s="46">
        <v>9026</v>
      </c>
      <c r="G27" s="46">
        <v>9507</v>
      </c>
      <c r="H27" s="46">
        <v>10150</v>
      </c>
      <c r="I27" s="46">
        <v>10629</v>
      </c>
      <c r="J27" s="46">
        <v>11706</v>
      </c>
      <c r="K27" s="46">
        <v>12211</v>
      </c>
    </row>
    <row r="28" spans="1:12" s="34" customFormat="1" x14ac:dyDescent="0.25">
      <c r="A28" s="51" t="s">
        <v>24</v>
      </c>
      <c r="B28" s="46">
        <v>14289</v>
      </c>
      <c r="C28" s="46">
        <v>14282</v>
      </c>
      <c r="D28" s="46">
        <v>14858</v>
      </c>
      <c r="E28" s="46">
        <v>16042</v>
      </c>
      <c r="F28" s="46">
        <v>18732</v>
      </c>
      <c r="G28" s="46">
        <v>20261</v>
      </c>
      <c r="H28" s="46">
        <v>21296</v>
      </c>
      <c r="I28" s="46">
        <v>22289</v>
      </c>
      <c r="J28" s="46">
        <v>22869</v>
      </c>
      <c r="K28" s="46">
        <v>23527</v>
      </c>
    </row>
    <row r="29" spans="1:12" s="34" customFormat="1" x14ac:dyDescent="0.25">
      <c r="A29" s="51" t="s">
        <v>10</v>
      </c>
      <c r="B29" s="46">
        <v>2360</v>
      </c>
      <c r="C29" s="46">
        <v>2311</v>
      </c>
      <c r="D29" s="46">
        <v>2413</v>
      </c>
      <c r="E29" s="46">
        <v>2502</v>
      </c>
      <c r="F29" s="46">
        <v>2476</v>
      </c>
      <c r="G29" s="46">
        <v>2651</v>
      </c>
      <c r="H29" s="46">
        <v>2799</v>
      </c>
      <c r="I29" s="46">
        <v>3035</v>
      </c>
      <c r="J29" s="46">
        <v>3189</v>
      </c>
      <c r="K29" s="46">
        <v>3348</v>
      </c>
    </row>
    <row r="30" spans="1:12" s="34" customFormat="1" x14ac:dyDescent="0.25">
      <c r="A30" s="51" t="s">
        <v>81</v>
      </c>
      <c r="B30" s="46">
        <v>8026</v>
      </c>
      <c r="C30" s="46">
        <v>8279</v>
      </c>
      <c r="D30" s="46">
        <v>8696</v>
      </c>
      <c r="E30" s="46">
        <v>9245</v>
      </c>
      <c r="F30" s="46">
        <v>9963</v>
      </c>
      <c r="G30" s="46">
        <v>10986</v>
      </c>
      <c r="H30" s="46">
        <v>11850</v>
      </c>
      <c r="I30" s="46">
        <v>12162</v>
      </c>
      <c r="J30" s="46">
        <v>12456</v>
      </c>
      <c r="K30" s="46">
        <v>13356</v>
      </c>
    </row>
    <row r="31" spans="1:12" s="34" customFormat="1" x14ac:dyDescent="0.25">
      <c r="A31" s="51" t="s">
        <v>79</v>
      </c>
      <c r="B31" s="46">
        <v>34</v>
      </c>
      <c r="C31" s="46">
        <v>39</v>
      </c>
      <c r="D31" s="46">
        <v>47</v>
      </c>
      <c r="E31" s="46">
        <v>58</v>
      </c>
      <c r="F31" s="46">
        <v>58</v>
      </c>
      <c r="G31" s="46">
        <v>63</v>
      </c>
      <c r="H31" s="46">
        <v>62</v>
      </c>
      <c r="I31" s="46">
        <v>74</v>
      </c>
      <c r="J31" s="46">
        <v>102</v>
      </c>
      <c r="K31" s="46">
        <v>145</v>
      </c>
    </row>
    <row r="32" spans="1:12" s="34" customFormat="1" x14ac:dyDescent="0.25">
      <c r="A32" s="51" t="s">
        <v>78</v>
      </c>
      <c r="B32" s="46">
        <v>416</v>
      </c>
      <c r="C32" s="46">
        <v>520</v>
      </c>
      <c r="D32" s="46">
        <v>632</v>
      </c>
      <c r="E32" s="46">
        <v>766</v>
      </c>
      <c r="F32" s="46">
        <v>822</v>
      </c>
      <c r="G32" s="46">
        <v>963</v>
      </c>
      <c r="H32" s="46">
        <v>1078</v>
      </c>
      <c r="I32" s="46">
        <v>1297</v>
      </c>
      <c r="J32" s="46">
        <v>1412</v>
      </c>
      <c r="K32" s="46">
        <v>1520</v>
      </c>
    </row>
    <row r="33" spans="1:11" s="34" customFormat="1" x14ac:dyDescent="0.25">
      <c r="A33" s="51" t="s">
        <v>76</v>
      </c>
      <c r="B33" s="46">
        <v>3190</v>
      </c>
      <c r="C33" s="46">
        <v>2921</v>
      </c>
      <c r="D33" s="46">
        <v>3078</v>
      </c>
      <c r="E33" s="46">
        <v>3068</v>
      </c>
      <c r="F33" s="46">
        <v>3241</v>
      </c>
      <c r="G33" s="46">
        <v>3373</v>
      </c>
      <c r="H33" s="46">
        <v>3461</v>
      </c>
      <c r="I33" s="46">
        <v>3556</v>
      </c>
      <c r="J33" s="46">
        <v>3816</v>
      </c>
      <c r="K33" s="46">
        <v>3805</v>
      </c>
    </row>
    <row r="34" spans="1:11" s="34" customFormat="1" x14ac:dyDescent="0.25">
      <c r="A34" s="51" t="s">
        <v>83</v>
      </c>
      <c r="B34" s="46">
        <v>7334</v>
      </c>
      <c r="C34" s="46">
        <v>6755</v>
      </c>
      <c r="D34" s="46">
        <v>6980</v>
      </c>
      <c r="E34" s="46">
        <v>7593</v>
      </c>
      <c r="F34" s="46">
        <v>7776</v>
      </c>
      <c r="G34" s="46">
        <v>9755</v>
      </c>
      <c r="H34" s="46">
        <v>11521</v>
      </c>
      <c r="I34" s="46">
        <v>12781</v>
      </c>
      <c r="J34" s="46">
        <v>14988</v>
      </c>
      <c r="K34" s="46">
        <v>15210</v>
      </c>
    </row>
    <row r="35" spans="1:11" s="34" customFormat="1" x14ac:dyDescent="0.25">
      <c r="A35" s="51" t="s">
        <v>85</v>
      </c>
      <c r="B35" s="46">
        <v>2535</v>
      </c>
      <c r="C35" s="46">
        <v>2280</v>
      </c>
      <c r="D35" s="46">
        <v>2230</v>
      </c>
      <c r="E35" s="46">
        <v>1901</v>
      </c>
      <c r="F35" s="46">
        <v>1842</v>
      </c>
      <c r="G35" s="46">
        <v>1922</v>
      </c>
      <c r="H35" s="46">
        <v>2033</v>
      </c>
      <c r="I35" s="46">
        <v>2194</v>
      </c>
      <c r="J35" s="46">
        <v>2621</v>
      </c>
      <c r="K35" s="46">
        <v>2746</v>
      </c>
    </row>
    <row r="36" spans="1:11" s="34" customFormat="1" x14ac:dyDescent="0.25">
      <c r="A36" s="51" t="s">
        <v>80</v>
      </c>
      <c r="B36" s="46">
        <v>2588</v>
      </c>
      <c r="C36" s="46">
        <v>2418</v>
      </c>
      <c r="D36" s="46">
        <v>2648</v>
      </c>
      <c r="E36" s="46">
        <v>2824</v>
      </c>
      <c r="F36" s="46">
        <v>3258</v>
      </c>
      <c r="G36" s="46">
        <v>3345</v>
      </c>
      <c r="H36" s="46">
        <v>3512</v>
      </c>
      <c r="I36" s="46">
        <v>3821</v>
      </c>
      <c r="J36" s="46">
        <v>3796</v>
      </c>
      <c r="K36" s="46">
        <v>3943</v>
      </c>
    </row>
    <row r="37" spans="1:11" s="34" customFormat="1" x14ac:dyDescent="0.25">
      <c r="A37" s="51" t="s">
        <v>84</v>
      </c>
      <c r="B37" s="46">
        <v>211</v>
      </c>
      <c r="C37" s="46">
        <v>244</v>
      </c>
      <c r="D37" s="46">
        <v>256</v>
      </c>
      <c r="E37" s="46">
        <v>278</v>
      </c>
      <c r="F37" s="46">
        <v>250</v>
      </c>
      <c r="G37" s="46">
        <v>231</v>
      </c>
      <c r="H37" s="46">
        <v>243</v>
      </c>
      <c r="I37" s="46">
        <v>235</v>
      </c>
      <c r="J37" s="46">
        <v>190</v>
      </c>
      <c r="K37" s="46">
        <v>171</v>
      </c>
    </row>
    <row r="38" spans="1:11" s="34" customFormat="1" x14ac:dyDescent="0.25">
      <c r="A38" s="51" t="s">
        <v>22</v>
      </c>
      <c r="B38" s="46">
        <v>3287</v>
      </c>
      <c r="C38" s="46">
        <v>2970</v>
      </c>
      <c r="D38" s="46">
        <v>2946</v>
      </c>
      <c r="E38" s="46">
        <v>3142</v>
      </c>
      <c r="F38" s="46">
        <v>3397</v>
      </c>
      <c r="G38" s="46">
        <v>3477</v>
      </c>
      <c r="H38" s="46">
        <v>3738</v>
      </c>
      <c r="I38" s="46">
        <v>3672</v>
      </c>
      <c r="J38" s="46">
        <v>3850</v>
      </c>
      <c r="K38" s="46">
        <v>4052</v>
      </c>
    </row>
    <row r="39" spans="1:11" s="34" customFormat="1" x14ac:dyDescent="0.25">
      <c r="A39" s="51" t="s">
        <v>17</v>
      </c>
      <c r="B39" s="46">
        <v>31294</v>
      </c>
      <c r="C39" s="46">
        <v>31577</v>
      </c>
      <c r="D39" s="46">
        <v>32559</v>
      </c>
      <c r="E39" s="46">
        <v>32943</v>
      </c>
      <c r="F39" s="46">
        <v>34935</v>
      </c>
      <c r="G39" s="46">
        <v>36721</v>
      </c>
      <c r="H39" s="46">
        <v>37741</v>
      </c>
      <c r="I39" s="46">
        <v>39477</v>
      </c>
      <c r="J39" s="46">
        <v>40742</v>
      </c>
      <c r="K39" s="46">
        <v>41592</v>
      </c>
    </row>
    <row r="40" spans="1:11" s="34" customFormat="1" x14ac:dyDescent="0.25">
      <c r="A40" s="51" t="s">
        <v>12</v>
      </c>
      <c r="B40" s="46">
        <v>5516</v>
      </c>
      <c r="C40" s="46">
        <v>5830</v>
      </c>
      <c r="D40" s="46">
        <v>6032</v>
      </c>
      <c r="E40" s="46">
        <v>6370</v>
      </c>
      <c r="F40" s="46">
        <v>6750</v>
      </c>
      <c r="G40" s="46">
        <v>7247</v>
      </c>
      <c r="H40" s="46">
        <v>7267</v>
      </c>
      <c r="I40" s="46">
        <v>7546</v>
      </c>
      <c r="J40" s="46">
        <v>8084</v>
      </c>
      <c r="K40" s="46">
        <v>8298</v>
      </c>
    </row>
    <row r="41" spans="1:11" s="34" customFormat="1" x14ac:dyDescent="0.25">
      <c r="A41" s="51" t="s">
        <v>75</v>
      </c>
      <c r="B41" s="46">
        <v>335</v>
      </c>
      <c r="C41" s="46">
        <v>352</v>
      </c>
      <c r="D41" s="46">
        <v>416</v>
      </c>
      <c r="E41" s="46">
        <v>466</v>
      </c>
      <c r="F41" s="46">
        <v>494</v>
      </c>
      <c r="G41" s="46">
        <v>560</v>
      </c>
      <c r="H41" s="46">
        <v>607</v>
      </c>
      <c r="I41" s="46">
        <v>652</v>
      </c>
      <c r="J41" s="46">
        <v>647</v>
      </c>
      <c r="K41" s="46">
        <v>696</v>
      </c>
    </row>
    <row r="42" spans="1:11" s="34" customFormat="1" x14ac:dyDescent="0.25">
      <c r="A42" s="51" t="s">
        <v>86</v>
      </c>
      <c r="B42" s="46">
        <v>1480</v>
      </c>
      <c r="C42" s="46">
        <v>1483</v>
      </c>
      <c r="D42" s="46">
        <v>1459</v>
      </c>
      <c r="E42" s="46">
        <v>1395</v>
      </c>
      <c r="F42" s="46">
        <v>1412</v>
      </c>
      <c r="G42" s="46">
        <v>1437</v>
      </c>
      <c r="H42" s="46">
        <v>1474</v>
      </c>
      <c r="I42" s="46">
        <v>1499</v>
      </c>
      <c r="J42" s="46">
        <v>1506</v>
      </c>
      <c r="K42" s="46">
        <v>1345</v>
      </c>
    </row>
    <row r="43" spans="1:11" s="34" customFormat="1" x14ac:dyDescent="0.25">
      <c r="A43" s="51" t="s">
        <v>16</v>
      </c>
      <c r="B43" s="46">
        <v>4308</v>
      </c>
      <c r="C43" s="46">
        <v>4166</v>
      </c>
      <c r="D43" s="46">
        <v>4001</v>
      </c>
      <c r="E43" s="46">
        <v>3840</v>
      </c>
      <c r="F43" s="46">
        <v>4014</v>
      </c>
      <c r="G43" s="46">
        <v>4408</v>
      </c>
      <c r="H43" s="46">
        <v>4401</v>
      </c>
      <c r="I43" s="46">
        <v>4821</v>
      </c>
      <c r="J43" s="46">
        <v>5069</v>
      </c>
      <c r="K43" s="46">
        <v>5186</v>
      </c>
    </row>
    <row r="44" spans="1:11" s="34" customFormat="1" x14ac:dyDescent="0.25">
      <c r="A44" s="51" t="s">
        <v>74</v>
      </c>
      <c r="B44" s="46">
        <v>4778</v>
      </c>
      <c r="C44" s="46">
        <v>4787</v>
      </c>
      <c r="D44" s="46">
        <v>4420</v>
      </c>
      <c r="E44" s="46">
        <v>4707</v>
      </c>
      <c r="F44" s="46">
        <v>4784</v>
      </c>
      <c r="G44" s="46">
        <v>5267</v>
      </c>
      <c r="H44" s="46">
        <v>5728</v>
      </c>
      <c r="I44" s="46">
        <v>6107</v>
      </c>
      <c r="J44" s="46">
        <v>6329</v>
      </c>
      <c r="K44" s="46">
        <v>6509</v>
      </c>
    </row>
    <row r="45" spans="1:11" s="34" customFormat="1" x14ac:dyDescent="0.25">
      <c r="A45" s="51" t="s">
        <v>6</v>
      </c>
      <c r="B45" s="46">
        <v>5368</v>
      </c>
      <c r="C45" s="46">
        <v>5552</v>
      </c>
      <c r="D45" s="46">
        <v>5603</v>
      </c>
      <c r="E45" s="46">
        <v>5906</v>
      </c>
      <c r="F45" s="46">
        <v>6269</v>
      </c>
      <c r="G45" s="46">
        <v>6735</v>
      </c>
      <c r="H45" s="46">
        <v>6812</v>
      </c>
      <c r="I45" s="46">
        <v>7158</v>
      </c>
      <c r="J45" s="46">
        <v>7557</v>
      </c>
      <c r="K45" s="46">
        <v>7954</v>
      </c>
    </row>
    <row r="46" spans="1:11" s="34" customFormat="1" x14ac:dyDescent="0.25">
      <c r="A46" s="51" t="s">
        <v>82</v>
      </c>
      <c r="B46" s="46">
        <v>2109</v>
      </c>
      <c r="C46" s="46">
        <v>2356</v>
      </c>
      <c r="D46" s="46">
        <v>1938</v>
      </c>
      <c r="E46" s="46">
        <v>2062</v>
      </c>
      <c r="F46" s="46">
        <v>2397</v>
      </c>
      <c r="G46" s="46">
        <v>2632</v>
      </c>
      <c r="H46" s="46">
        <v>2891</v>
      </c>
      <c r="I46" s="46">
        <v>3276</v>
      </c>
      <c r="J46" s="46">
        <v>3519</v>
      </c>
      <c r="K46" s="46">
        <v>3724</v>
      </c>
    </row>
    <row r="47" spans="1:11" s="34" customFormat="1" x14ac:dyDescent="0.25">
      <c r="A47" s="51" t="s">
        <v>19</v>
      </c>
      <c r="B47" s="46">
        <v>8273</v>
      </c>
      <c r="C47" s="46">
        <v>8147</v>
      </c>
      <c r="D47" s="46">
        <v>8122</v>
      </c>
      <c r="E47" s="46">
        <v>8348</v>
      </c>
      <c r="F47" s="46">
        <v>8409</v>
      </c>
      <c r="G47" s="46">
        <v>8833</v>
      </c>
      <c r="H47" s="46">
        <v>9319</v>
      </c>
      <c r="I47" s="46">
        <v>10599</v>
      </c>
      <c r="J47" s="46">
        <v>11097</v>
      </c>
      <c r="K47" s="46">
        <v>11450</v>
      </c>
    </row>
    <row r="48" spans="1:11" s="34" customFormat="1" x14ac:dyDescent="0.25">
      <c r="A48" s="51" t="s">
        <v>20</v>
      </c>
      <c r="B48" s="46">
        <v>4382</v>
      </c>
      <c r="C48" s="46">
        <v>4300</v>
      </c>
      <c r="D48" s="46">
        <v>4318</v>
      </c>
      <c r="E48" s="46">
        <v>4121</v>
      </c>
      <c r="F48" s="46">
        <v>4119</v>
      </c>
      <c r="G48" s="46">
        <v>4159</v>
      </c>
      <c r="H48" s="46">
        <v>3791</v>
      </c>
      <c r="I48" s="46">
        <v>3791</v>
      </c>
      <c r="J48" s="46">
        <v>3725</v>
      </c>
      <c r="K48" s="46">
        <v>3580</v>
      </c>
    </row>
    <row r="49" spans="1:11" s="34" customFormat="1" x14ac:dyDescent="0.25">
      <c r="A49" s="51" t="s">
        <v>88</v>
      </c>
      <c r="B49" s="46">
        <v>2708</v>
      </c>
      <c r="C49" s="46">
        <v>2586</v>
      </c>
      <c r="D49" s="46">
        <v>2624</v>
      </c>
      <c r="E49" s="46">
        <v>2370</v>
      </c>
      <c r="F49" s="46">
        <v>2442</v>
      </c>
      <c r="G49" s="46">
        <v>2495</v>
      </c>
      <c r="H49" s="46">
        <v>2127</v>
      </c>
      <c r="I49" s="46">
        <v>2141</v>
      </c>
      <c r="J49" s="46">
        <v>2248</v>
      </c>
      <c r="K49" s="46">
        <v>2351</v>
      </c>
    </row>
    <row r="50" spans="1:11" s="34" customFormat="1" x14ac:dyDescent="0.25">
      <c r="A50" s="51" t="s">
        <v>9</v>
      </c>
      <c r="B50" s="46">
        <v>3253</v>
      </c>
      <c r="C50" s="46">
        <v>3029</v>
      </c>
      <c r="D50" s="46">
        <v>3010</v>
      </c>
      <c r="E50" s="46">
        <v>3141</v>
      </c>
      <c r="F50" s="46">
        <v>3203</v>
      </c>
      <c r="G50" s="46">
        <v>3388</v>
      </c>
      <c r="H50" s="46">
        <v>3453</v>
      </c>
      <c r="I50" s="46">
        <v>3645</v>
      </c>
      <c r="J50" s="46">
        <v>3789</v>
      </c>
      <c r="K50" s="46">
        <v>3907</v>
      </c>
    </row>
    <row r="51" spans="1:11" s="34" customFormat="1" x14ac:dyDescent="0.25">
      <c r="A51" s="51" t="s">
        <v>77</v>
      </c>
      <c r="B51" s="46">
        <v>2302</v>
      </c>
      <c r="C51" s="46">
        <v>2218</v>
      </c>
      <c r="D51" s="46">
        <v>2161</v>
      </c>
      <c r="E51" s="46">
        <v>2186</v>
      </c>
      <c r="F51" s="46">
        <v>2189</v>
      </c>
      <c r="G51" s="46">
        <v>2301</v>
      </c>
      <c r="H51" s="46">
        <v>2342</v>
      </c>
      <c r="I51" s="46">
        <v>2374</v>
      </c>
      <c r="J51" s="46">
        <v>2463</v>
      </c>
      <c r="K51" s="46">
        <v>2516</v>
      </c>
    </row>
    <row r="52" spans="1:11" s="34" customFormat="1" x14ac:dyDescent="0.25">
      <c r="A52" s="51" t="s">
        <v>8</v>
      </c>
      <c r="B52" s="46">
        <v>1233</v>
      </c>
      <c r="C52" s="46">
        <v>1366</v>
      </c>
      <c r="D52" s="46">
        <v>1336</v>
      </c>
      <c r="E52" s="46">
        <v>1467</v>
      </c>
      <c r="F52" s="46">
        <v>1534</v>
      </c>
      <c r="G52" s="46">
        <v>1587</v>
      </c>
      <c r="H52" s="46">
        <v>1637</v>
      </c>
      <c r="I52" s="46">
        <v>1761</v>
      </c>
      <c r="J52" s="46">
        <v>1435</v>
      </c>
      <c r="K52" s="46">
        <v>1451</v>
      </c>
    </row>
    <row r="53" spans="1:11" s="34" customFormat="1" x14ac:dyDescent="0.25">
      <c r="A53" s="51" t="s">
        <v>26</v>
      </c>
      <c r="B53" s="46">
        <v>3925</v>
      </c>
      <c r="C53" s="46">
        <v>3774</v>
      </c>
      <c r="D53" s="46">
        <v>3633</v>
      </c>
      <c r="E53" s="46">
        <v>3702</v>
      </c>
      <c r="F53" s="46">
        <v>3904</v>
      </c>
      <c r="G53" s="46">
        <v>4018</v>
      </c>
      <c r="H53" s="46">
        <v>4206</v>
      </c>
      <c r="I53" s="46">
        <v>4374</v>
      </c>
      <c r="J53" s="46">
        <v>4597</v>
      </c>
      <c r="K53" s="46">
        <v>4890</v>
      </c>
    </row>
    <row r="54" spans="1:11" s="55" customFormat="1" x14ac:dyDescent="0.25">
      <c r="A54" s="52" t="s">
        <v>28</v>
      </c>
      <c r="B54" s="54">
        <v>135396</v>
      </c>
      <c r="C54" s="54">
        <v>134722</v>
      </c>
      <c r="D54" s="54">
        <v>136297</v>
      </c>
      <c r="E54" s="54">
        <v>140844</v>
      </c>
      <c r="F54" s="54">
        <v>149913</v>
      </c>
      <c r="G54" s="54">
        <v>160598</v>
      </c>
      <c r="H54" s="54">
        <v>167776</v>
      </c>
      <c r="I54" s="54">
        <v>177306</v>
      </c>
      <c r="J54" s="54">
        <v>186208</v>
      </c>
      <c r="K54" s="54">
        <v>191906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DA47-AE44-4E36-B60B-A086D84FBA26}">
  <sheetPr>
    <tabColor theme="4"/>
  </sheetPr>
  <dimension ref="A1:L40"/>
  <sheetViews>
    <sheetView workbookViewId="0">
      <selection activeCell="A3" sqref="A3"/>
    </sheetView>
  </sheetViews>
  <sheetFormatPr defaultRowHeight="15" x14ac:dyDescent="0.25"/>
  <cols>
    <col min="1" max="1" width="28" customWidth="1"/>
    <col min="2" max="2" width="10.5703125" bestFit="1" customWidth="1"/>
    <col min="3" max="3" width="12.7109375" customWidth="1"/>
    <col min="4" max="4" width="10.5703125" bestFit="1" customWidth="1"/>
    <col min="5" max="5" width="9.42578125" customWidth="1"/>
    <col min="6" max="6" width="10.5703125" bestFit="1" customWidth="1"/>
    <col min="7" max="7" width="8.28515625" customWidth="1"/>
    <col min="8" max="8" width="8.42578125" customWidth="1"/>
    <col min="9" max="9" width="10.140625" customWidth="1"/>
    <col min="10" max="10" width="12.140625" customWidth="1"/>
    <col min="11" max="11" width="15.7109375" customWidth="1"/>
  </cols>
  <sheetData>
    <row r="1" spans="1:11" x14ac:dyDescent="0.25">
      <c r="A1" s="1" t="s">
        <v>139</v>
      </c>
    </row>
    <row r="2" spans="1:11" x14ac:dyDescent="0.25">
      <c r="A2" s="1"/>
    </row>
    <row r="3" spans="1:11" x14ac:dyDescent="0.25"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48</v>
      </c>
      <c r="B4" s="95">
        <v>4277</v>
      </c>
      <c r="C4" s="95">
        <v>2099</v>
      </c>
      <c r="D4" s="95">
        <v>415</v>
      </c>
      <c r="E4" s="95">
        <v>3899</v>
      </c>
      <c r="F4" s="95">
        <v>1369</v>
      </c>
      <c r="G4" s="95">
        <v>2378</v>
      </c>
      <c r="H4" s="95">
        <v>177</v>
      </c>
      <c r="I4" s="95">
        <v>824</v>
      </c>
      <c r="J4" s="95">
        <v>1617</v>
      </c>
      <c r="K4" s="95">
        <v>128</v>
      </c>
    </row>
    <row r="5" spans="1:11" x14ac:dyDescent="0.25">
      <c r="A5" t="s">
        <v>29</v>
      </c>
      <c r="B5" s="95">
        <v>-5893</v>
      </c>
      <c r="C5" s="95">
        <v>4029</v>
      </c>
      <c r="D5" s="95">
        <v>8419</v>
      </c>
      <c r="E5" s="95">
        <v>9941</v>
      </c>
      <c r="F5" s="95">
        <v>17833</v>
      </c>
      <c r="G5" s="95">
        <v>22264</v>
      </c>
      <c r="H5" s="95">
        <v>20693</v>
      </c>
      <c r="I5" s="95">
        <v>22200</v>
      </c>
      <c r="J5" s="95">
        <v>22928</v>
      </c>
      <c r="K5" s="95">
        <v>18633</v>
      </c>
    </row>
    <row r="6" spans="1:11" x14ac:dyDescent="0.25">
      <c r="A6" t="s">
        <v>30</v>
      </c>
      <c r="B6" s="95">
        <v>11466</v>
      </c>
      <c r="C6" s="95">
        <v>9871</v>
      </c>
      <c r="D6" s="95">
        <v>9151</v>
      </c>
      <c r="E6" s="95">
        <v>11089</v>
      </c>
      <c r="F6" s="95">
        <v>10317</v>
      </c>
      <c r="G6" s="95">
        <v>10724</v>
      </c>
      <c r="H6" s="95">
        <v>9385</v>
      </c>
      <c r="I6" s="95">
        <v>9823</v>
      </c>
      <c r="J6" s="95">
        <v>9905</v>
      </c>
      <c r="K6" s="95">
        <v>7954</v>
      </c>
    </row>
    <row r="7" spans="1:11" x14ac:dyDescent="0.25">
      <c r="A7" t="s">
        <v>31</v>
      </c>
      <c r="B7" s="95">
        <v>-7189</v>
      </c>
      <c r="C7" s="95">
        <v>-7772</v>
      </c>
      <c r="D7" s="95">
        <v>-8736</v>
      </c>
      <c r="E7" s="95">
        <v>-7190</v>
      </c>
      <c r="F7" s="95">
        <v>-8948</v>
      </c>
      <c r="G7" s="95">
        <v>-8346</v>
      </c>
      <c r="H7" s="95">
        <v>-9208</v>
      </c>
      <c r="I7" s="95">
        <v>-8999</v>
      </c>
      <c r="J7" s="95">
        <v>-8288</v>
      </c>
      <c r="K7" s="95">
        <v>-7826</v>
      </c>
    </row>
    <row r="8" spans="1:11" x14ac:dyDescent="0.25">
      <c r="A8" t="s">
        <v>32</v>
      </c>
      <c r="B8" s="95">
        <v>20999</v>
      </c>
      <c r="C8" s="95">
        <v>25195</v>
      </c>
      <c r="D8" s="95">
        <v>26043</v>
      </c>
      <c r="E8" s="95">
        <v>26065</v>
      </c>
      <c r="F8" s="95">
        <v>33565</v>
      </c>
      <c r="G8" s="95">
        <v>37980</v>
      </c>
      <c r="H8" s="95">
        <v>37145</v>
      </c>
      <c r="I8" s="95">
        <v>40813</v>
      </c>
      <c r="J8" s="95">
        <v>40800</v>
      </c>
      <c r="K8" s="95">
        <v>34324</v>
      </c>
    </row>
    <row r="9" spans="1:11" x14ac:dyDescent="0.25">
      <c r="A9" t="s">
        <v>33</v>
      </c>
      <c r="B9" s="95">
        <v>-26892</v>
      </c>
      <c r="C9" s="95">
        <v>-21166</v>
      </c>
      <c r="D9" s="95">
        <v>-17624</v>
      </c>
      <c r="E9" s="95">
        <v>-16124</v>
      </c>
      <c r="F9" s="95">
        <v>-15732</v>
      </c>
      <c r="G9" s="95">
        <v>-15716</v>
      </c>
      <c r="H9" s="95">
        <v>-16452</v>
      </c>
      <c r="I9" s="95">
        <v>-18613</v>
      </c>
      <c r="J9" s="95">
        <v>-17872</v>
      </c>
      <c r="K9" s="95">
        <v>-15691</v>
      </c>
    </row>
    <row r="11" spans="1:11" x14ac:dyDescent="0.25">
      <c r="A11" s="1" t="s">
        <v>49</v>
      </c>
      <c r="B11" s="26">
        <f>B8+B6</f>
        <v>32465</v>
      </c>
      <c r="C11" s="26">
        <f t="shared" ref="C11:K12" si="0">C8+C6</f>
        <v>35066</v>
      </c>
      <c r="D11" s="26">
        <f t="shared" si="0"/>
        <v>35194</v>
      </c>
      <c r="E11" s="26">
        <f t="shared" si="0"/>
        <v>37154</v>
      </c>
      <c r="F11" s="26">
        <f t="shared" si="0"/>
        <v>43882</v>
      </c>
      <c r="G11" s="26">
        <f t="shared" si="0"/>
        <v>48704</v>
      </c>
      <c r="H11" s="26">
        <f t="shared" si="0"/>
        <v>46530</v>
      </c>
      <c r="I11" s="26">
        <f t="shared" si="0"/>
        <v>50636</v>
      </c>
      <c r="J11" s="26">
        <f t="shared" si="0"/>
        <v>50705</v>
      </c>
      <c r="K11" s="26">
        <f t="shared" si="0"/>
        <v>42278</v>
      </c>
    </row>
    <row r="12" spans="1:11" s="1" customFormat="1" x14ac:dyDescent="0.25">
      <c r="A12" s="1" t="s">
        <v>50</v>
      </c>
      <c r="B12" s="26">
        <f>B9+B7</f>
        <v>-34081</v>
      </c>
      <c r="C12" s="26">
        <f t="shared" si="0"/>
        <v>-28938</v>
      </c>
      <c r="D12" s="26">
        <f t="shared" si="0"/>
        <v>-26360</v>
      </c>
      <c r="E12" s="26">
        <f t="shared" si="0"/>
        <v>-23314</v>
      </c>
      <c r="F12" s="26">
        <f t="shared" si="0"/>
        <v>-24680</v>
      </c>
      <c r="G12" s="26">
        <f t="shared" si="0"/>
        <v>-24062</v>
      </c>
      <c r="H12" s="26">
        <f t="shared" si="0"/>
        <v>-25660</v>
      </c>
      <c r="I12" s="26">
        <f t="shared" si="0"/>
        <v>-27612</v>
      </c>
      <c r="J12" s="26">
        <f t="shared" si="0"/>
        <v>-26160</v>
      </c>
      <c r="K12" s="26">
        <f t="shared" si="0"/>
        <v>-23517</v>
      </c>
    </row>
    <row r="13" spans="1:11" s="1" customFormat="1" x14ac:dyDescent="0.25">
      <c r="A13"/>
    </row>
    <row r="14" spans="1:11" s="1" customFormat="1" x14ac:dyDescent="0.25">
      <c r="A14"/>
    </row>
    <row r="17" s="1" customFormat="1" x14ac:dyDescent="0.25"/>
    <row r="22" s="1" customFormat="1" x14ac:dyDescent="0.25"/>
    <row r="27" s="1" customFormat="1" x14ac:dyDescent="0.25"/>
    <row r="35" spans="1:12" x14ac:dyDescent="0.25">
      <c r="A35" t="s">
        <v>89</v>
      </c>
      <c r="B35">
        <v>4277</v>
      </c>
      <c r="C35">
        <v>2099</v>
      </c>
      <c r="D35">
        <v>415</v>
      </c>
      <c r="E35">
        <v>3899</v>
      </c>
      <c r="F35">
        <v>1369</v>
      </c>
      <c r="G35">
        <v>2378</v>
      </c>
      <c r="H35">
        <v>177</v>
      </c>
      <c r="I35">
        <v>824</v>
      </c>
      <c r="J35">
        <v>1617</v>
      </c>
      <c r="K35">
        <v>128</v>
      </c>
      <c r="L35">
        <v>17183</v>
      </c>
    </row>
    <row r="36" spans="1:12" x14ac:dyDescent="0.25">
      <c r="A36" t="s">
        <v>90</v>
      </c>
      <c r="B36">
        <v>-5893</v>
      </c>
      <c r="C36">
        <v>4029</v>
      </c>
      <c r="D36">
        <v>8419</v>
      </c>
      <c r="E36">
        <v>9941</v>
      </c>
      <c r="F36">
        <v>17833</v>
      </c>
      <c r="G36">
        <v>22264</v>
      </c>
      <c r="H36">
        <v>20693</v>
      </c>
      <c r="I36">
        <v>22200</v>
      </c>
      <c r="J36">
        <v>22928</v>
      </c>
      <c r="K36">
        <v>18633</v>
      </c>
      <c r="L36">
        <v>141047</v>
      </c>
    </row>
    <row r="37" spans="1:12" x14ac:dyDescent="0.25">
      <c r="A37" t="s">
        <v>91</v>
      </c>
      <c r="B37">
        <v>11466</v>
      </c>
      <c r="C37">
        <v>9871</v>
      </c>
      <c r="D37">
        <v>9151</v>
      </c>
      <c r="E37">
        <v>11089</v>
      </c>
      <c r="F37">
        <v>10317</v>
      </c>
      <c r="G37">
        <v>10724</v>
      </c>
      <c r="H37">
        <v>9385</v>
      </c>
      <c r="I37">
        <v>9823</v>
      </c>
      <c r="J37">
        <v>9905</v>
      </c>
      <c r="K37">
        <v>7954</v>
      </c>
      <c r="L37">
        <v>99685</v>
      </c>
    </row>
    <row r="38" spans="1:12" x14ac:dyDescent="0.25">
      <c r="A38" t="s">
        <v>92</v>
      </c>
      <c r="B38">
        <v>-7189</v>
      </c>
      <c r="C38">
        <v>-7772</v>
      </c>
      <c r="D38">
        <v>-8736</v>
      </c>
      <c r="E38">
        <v>-7190</v>
      </c>
      <c r="F38">
        <v>-8948</v>
      </c>
      <c r="G38">
        <v>-8346</v>
      </c>
      <c r="H38">
        <v>-9208</v>
      </c>
      <c r="I38">
        <v>-8999</v>
      </c>
      <c r="J38">
        <v>-8288</v>
      </c>
      <c r="K38">
        <v>-7826</v>
      </c>
      <c r="L38">
        <v>-82502</v>
      </c>
    </row>
    <row r="39" spans="1:12" x14ac:dyDescent="0.25">
      <c r="A39" t="s">
        <v>93</v>
      </c>
      <c r="B39">
        <v>20999</v>
      </c>
      <c r="C39">
        <v>25195</v>
      </c>
      <c r="D39">
        <v>26043</v>
      </c>
      <c r="E39">
        <v>26065</v>
      </c>
      <c r="F39">
        <v>33565</v>
      </c>
      <c r="G39">
        <v>37980</v>
      </c>
      <c r="H39">
        <v>37145</v>
      </c>
      <c r="I39">
        <v>40813</v>
      </c>
      <c r="J39">
        <v>40800</v>
      </c>
      <c r="K39">
        <v>34324</v>
      </c>
      <c r="L39">
        <v>322929</v>
      </c>
    </row>
    <row r="40" spans="1:12" x14ac:dyDescent="0.25">
      <c r="A40" t="s">
        <v>94</v>
      </c>
      <c r="B40">
        <v>-26892</v>
      </c>
      <c r="C40">
        <v>-21166</v>
      </c>
      <c r="D40">
        <v>-17624</v>
      </c>
      <c r="E40">
        <v>-16124</v>
      </c>
      <c r="F40">
        <v>-15732</v>
      </c>
      <c r="G40">
        <v>-15716</v>
      </c>
      <c r="H40">
        <v>-16452</v>
      </c>
      <c r="I40">
        <v>-18613</v>
      </c>
      <c r="J40">
        <v>-17872</v>
      </c>
      <c r="K40">
        <v>-15691</v>
      </c>
      <c r="L40">
        <v>-181882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0FA5-183A-4561-B3ED-00E1C304EBAF}">
  <sheetPr>
    <tabColor theme="9"/>
  </sheetPr>
  <dimension ref="A1:K23"/>
  <sheetViews>
    <sheetView zoomScaleNormal="100" zoomScaleSheetLayoutView="85" workbookViewId="0">
      <selection activeCell="D10" sqref="D10"/>
    </sheetView>
  </sheetViews>
  <sheetFormatPr defaultRowHeight="15" x14ac:dyDescent="0.25"/>
  <cols>
    <col min="1" max="1" width="46" customWidth="1"/>
    <col min="2" max="11" width="11.5703125" bestFit="1" customWidth="1"/>
  </cols>
  <sheetData>
    <row r="1" spans="1:11" x14ac:dyDescent="0.25">
      <c r="A1" s="1" t="s">
        <v>138</v>
      </c>
    </row>
    <row r="3" spans="1:11" x14ac:dyDescent="0.25">
      <c r="A3" s="5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5">
      <c r="A4" s="5" t="s">
        <v>38</v>
      </c>
      <c r="B4" s="56">
        <v>13700</v>
      </c>
      <c r="C4" s="56">
        <v>13153</v>
      </c>
      <c r="D4" s="56">
        <v>13414</v>
      </c>
      <c r="E4" s="56">
        <v>13882</v>
      </c>
      <c r="F4" s="56">
        <v>14097</v>
      </c>
      <c r="G4" s="56">
        <v>16194</v>
      </c>
      <c r="H4" s="56">
        <v>17602</v>
      </c>
      <c r="I4" s="56">
        <v>18996</v>
      </c>
      <c r="J4" s="56">
        <v>21338</v>
      </c>
      <c r="K4" s="56">
        <v>21500</v>
      </c>
    </row>
    <row r="5" spans="1:11" x14ac:dyDescent="0.25">
      <c r="A5" s="5" t="s">
        <v>39</v>
      </c>
      <c r="B5" s="56">
        <v>71999</v>
      </c>
      <c r="C5" s="56">
        <v>79424</v>
      </c>
      <c r="D5" s="56">
        <v>80041</v>
      </c>
      <c r="E5" s="56">
        <v>81393</v>
      </c>
      <c r="F5" s="56">
        <v>85769</v>
      </c>
      <c r="G5" s="56">
        <v>90454</v>
      </c>
      <c r="H5" s="56">
        <v>93128</v>
      </c>
      <c r="I5" s="56">
        <v>97783</v>
      </c>
      <c r="J5" s="56">
        <v>102008</v>
      </c>
      <c r="K5" s="56">
        <v>104678</v>
      </c>
    </row>
    <row r="6" spans="1:11" x14ac:dyDescent="0.25">
      <c r="A6" s="4" t="s">
        <v>40</v>
      </c>
      <c r="B6" s="57">
        <v>85699</v>
      </c>
      <c r="C6" s="57">
        <v>92577</v>
      </c>
      <c r="D6" s="57">
        <v>93455</v>
      </c>
      <c r="E6" s="57">
        <v>95275</v>
      </c>
      <c r="F6" s="57">
        <v>99866</v>
      </c>
      <c r="G6" s="57">
        <v>106648</v>
      </c>
      <c r="H6" s="57">
        <v>110730</v>
      </c>
      <c r="I6" s="57">
        <v>116779</v>
      </c>
      <c r="J6" s="57">
        <v>123346</v>
      </c>
      <c r="K6" s="57">
        <v>126178</v>
      </c>
    </row>
    <row r="7" spans="1:11" x14ac:dyDescent="0.25">
      <c r="A7" s="5" t="s">
        <v>41</v>
      </c>
      <c r="B7" s="58">
        <v>25849</v>
      </c>
      <c r="C7" s="58">
        <v>25399</v>
      </c>
      <c r="D7" s="58">
        <v>25926</v>
      </c>
      <c r="E7" s="58">
        <v>27532</v>
      </c>
      <c r="F7" s="58">
        <v>30538</v>
      </c>
      <c r="G7" s="58">
        <v>32571</v>
      </c>
      <c r="H7" s="58">
        <v>34353</v>
      </c>
      <c r="I7" s="58">
        <v>36560</v>
      </c>
      <c r="J7" s="58">
        <v>37816</v>
      </c>
      <c r="K7" s="58">
        <v>39029</v>
      </c>
    </row>
    <row r="8" spans="1:11" x14ac:dyDescent="0.25">
      <c r="A8" s="5" t="s">
        <v>42</v>
      </c>
      <c r="B8" s="56">
        <v>15953</v>
      </c>
      <c r="C8" s="56">
        <v>16746</v>
      </c>
      <c r="D8" s="56">
        <v>16916</v>
      </c>
      <c r="E8" s="56">
        <v>18037</v>
      </c>
      <c r="F8" s="56">
        <v>19509</v>
      </c>
      <c r="G8" s="56">
        <v>21379</v>
      </c>
      <c r="H8" s="56">
        <v>22693</v>
      </c>
      <c r="I8" s="56">
        <v>23967</v>
      </c>
      <c r="J8" s="56">
        <v>25046</v>
      </c>
      <c r="K8" s="56">
        <v>26699</v>
      </c>
    </row>
    <row r="9" spans="1:11" x14ac:dyDescent="0.25">
      <c r="A9" s="4" t="s">
        <v>43</v>
      </c>
      <c r="B9" s="57">
        <v>41802</v>
      </c>
      <c r="C9" s="57">
        <v>42145</v>
      </c>
      <c r="D9" s="57">
        <v>42842</v>
      </c>
      <c r="E9" s="57">
        <v>45569</v>
      </c>
      <c r="F9" s="57">
        <v>50047</v>
      </c>
      <c r="G9" s="57">
        <v>53950</v>
      </c>
      <c r="H9" s="57">
        <v>57046</v>
      </c>
      <c r="I9" s="57">
        <v>60527</v>
      </c>
      <c r="J9" s="57">
        <v>62862</v>
      </c>
      <c r="K9" s="57">
        <v>65728</v>
      </c>
    </row>
    <row r="10" spans="1:11" x14ac:dyDescent="0.25">
      <c r="A10" s="4" t="s">
        <v>44</v>
      </c>
      <c r="B10" s="57">
        <v>127501</v>
      </c>
      <c r="C10" s="57">
        <v>134722</v>
      </c>
      <c r="D10" s="57">
        <v>136297</v>
      </c>
      <c r="E10" s="57">
        <v>140844</v>
      </c>
      <c r="F10" s="57">
        <v>149913</v>
      </c>
      <c r="G10" s="57">
        <v>160598</v>
      </c>
      <c r="H10" s="57">
        <v>167776</v>
      </c>
      <c r="I10" s="57">
        <v>177306</v>
      </c>
      <c r="J10" s="57">
        <v>186208</v>
      </c>
      <c r="K10" s="57">
        <v>191906</v>
      </c>
    </row>
    <row r="12" spans="1:11" x14ac:dyDescent="0.25">
      <c r="A12" s="4"/>
      <c r="B12" s="4">
        <v>2010</v>
      </c>
      <c r="C12" s="4">
        <v>2011</v>
      </c>
      <c r="D12" s="4">
        <v>2012</v>
      </c>
      <c r="E12" s="4">
        <v>2013</v>
      </c>
      <c r="F12" s="4">
        <v>2014</v>
      </c>
      <c r="G12" s="4">
        <v>2015</v>
      </c>
      <c r="H12" s="4">
        <v>2016</v>
      </c>
      <c r="I12" s="4">
        <v>2017</v>
      </c>
      <c r="J12" s="4">
        <v>2018</v>
      </c>
      <c r="K12" s="4">
        <v>2019</v>
      </c>
    </row>
    <row r="13" spans="1:11" x14ac:dyDescent="0.25">
      <c r="A13" s="16" t="s">
        <v>38</v>
      </c>
      <c r="B13" s="17">
        <f>B4/B10</f>
        <v>0.10745013764597924</v>
      </c>
      <c r="C13" s="17">
        <f t="shared" ref="C13:K13" si="0">C4/C10</f>
        <v>9.7630676504208661E-2</v>
      </c>
      <c r="D13" s="17">
        <f t="shared" si="0"/>
        <v>9.8417426649155884E-2</v>
      </c>
      <c r="E13" s="17">
        <f t="shared" si="0"/>
        <v>9.8562949078412995E-2</v>
      </c>
      <c r="F13" s="17">
        <f t="shared" si="0"/>
        <v>9.403454003321926E-2</v>
      </c>
      <c r="G13" s="17">
        <f t="shared" si="0"/>
        <v>0.10083562684466806</v>
      </c>
      <c r="H13" s="17">
        <f t="shared" si="0"/>
        <v>0.10491369444974251</v>
      </c>
      <c r="I13" s="17">
        <f t="shared" si="0"/>
        <v>0.10713681432100436</v>
      </c>
      <c r="J13" s="17">
        <f t="shared" si="0"/>
        <v>0.1145922838975769</v>
      </c>
      <c r="K13" s="17">
        <f t="shared" si="0"/>
        <v>0.11203401665398685</v>
      </c>
    </row>
    <row r="14" spans="1:11" s="34" customFormat="1" x14ac:dyDescent="0.25">
      <c r="A14" s="51" t="s">
        <v>39</v>
      </c>
      <c r="B14" s="77">
        <f>B5/B10</f>
        <v>0.56469361024619413</v>
      </c>
      <c r="C14" s="77">
        <f t="shared" ref="C14:K14" si="1">C5/C10</f>
        <v>0.58953994150918188</v>
      </c>
      <c r="D14" s="77">
        <f t="shared" si="1"/>
        <v>0.58725430493701258</v>
      </c>
      <c r="E14" s="77">
        <f t="shared" si="1"/>
        <v>0.57789469199965915</v>
      </c>
      <c r="F14" s="77">
        <f t="shared" si="1"/>
        <v>0.57212516592957252</v>
      </c>
      <c r="G14" s="77">
        <f t="shared" si="1"/>
        <v>0.56323241883460562</v>
      </c>
      <c r="H14" s="77">
        <f t="shared" si="1"/>
        <v>0.55507343124165553</v>
      </c>
      <c r="I14" s="77">
        <f t="shared" si="1"/>
        <v>0.55149289928146816</v>
      </c>
      <c r="J14" s="77">
        <f t="shared" si="1"/>
        <v>0.54781749441484795</v>
      </c>
      <c r="K14" s="77">
        <f t="shared" si="1"/>
        <v>0.54546496722353655</v>
      </c>
    </row>
    <row r="15" spans="1:11" x14ac:dyDescent="0.25">
      <c r="A15" s="4" t="s">
        <v>40</v>
      </c>
      <c r="B15" s="47">
        <f>B6/B10</f>
        <v>0.67214374789217335</v>
      </c>
      <c r="C15" s="47">
        <f t="shared" ref="C15:K15" si="2">C6/C10</f>
        <v>0.68717061801339052</v>
      </c>
      <c r="D15" s="47">
        <f t="shared" si="2"/>
        <v>0.68567173158616845</v>
      </c>
      <c r="E15" s="47">
        <f t="shared" si="2"/>
        <v>0.67645764107807216</v>
      </c>
      <c r="F15" s="47">
        <f t="shared" si="2"/>
        <v>0.66615970596279173</v>
      </c>
      <c r="G15" s="47">
        <f t="shared" si="2"/>
        <v>0.66406804567927369</v>
      </c>
      <c r="H15" s="47">
        <f t="shared" si="2"/>
        <v>0.65998712569139806</v>
      </c>
      <c r="I15" s="47">
        <f t="shared" si="2"/>
        <v>0.65862971360247258</v>
      </c>
      <c r="J15" s="47">
        <f t="shared" si="2"/>
        <v>0.66240977831242487</v>
      </c>
      <c r="K15" s="47">
        <f t="shared" si="2"/>
        <v>0.65749898387752337</v>
      </c>
    </row>
    <row r="16" spans="1:11" x14ac:dyDescent="0.25">
      <c r="A16" s="16" t="s">
        <v>41</v>
      </c>
      <c r="B16" s="17">
        <f>B7/B10</f>
        <v>0.20273566481831515</v>
      </c>
      <c r="C16" s="17">
        <f t="shared" ref="C16:K16" si="3">C7/C10</f>
        <v>0.18852897076943631</v>
      </c>
      <c r="D16" s="17">
        <f t="shared" si="3"/>
        <v>0.19021695268421168</v>
      </c>
      <c r="E16" s="17">
        <f t="shared" si="3"/>
        <v>0.19547868563801085</v>
      </c>
      <c r="F16" s="17">
        <f t="shared" si="3"/>
        <v>0.20370481545963326</v>
      </c>
      <c r="G16" s="17">
        <f t="shared" si="3"/>
        <v>0.20281074484115619</v>
      </c>
      <c r="H16" s="17">
        <f t="shared" si="3"/>
        <v>0.20475514972344078</v>
      </c>
      <c r="I16" s="17">
        <f t="shared" si="3"/>
        <v>0.20619719580837648</v>
      </c>
      <c r="J16" s="17">
        <f t="shared" si="3"/>
        <v>0.20308472246090395</v>
      </c>
      <c r="K16" s="17">
        <f t="shared" si="3"/>
        <v>0.2033756109762071</v>
      </c>
    </row>
    <row r="17" spans="1:11" x14ac:dyDescent="0.25">
      <c r="A17" s="16" t="s">
        <v>42</v>
      </c>
      <c r="B17" s="17">
        <f>B8/B10</f>
        <v>0.12512058728951145</v>
      </c>
      <c r="C17" s="17">
        <f t="shared" ref="C17:K17" si="4">C8/C10</f>
        <v>0.12430041121717314</v>
      </c>
      <c r="D17" s="17">
        <f t="shared" si="4"/>
        <v>0.12411131572961988</v>
      </c>
      <c r="E17" s="17">
        <f t="shared" si="4"/>
        <v>0.12806367328391696</v>
      </c>
      <c r="F17" s="17">
        <f t="shared" si="4"/>
        <v>0.13013547857757499</v>
      </c>
      <c r="G17" s="17">
        <f t="shared" si="4"/>
        <v>0.1331212094795701</v>
      </c>
      <c r="H17" s="17">
        <f t="shared" si="4"/>
        <v>0.13525772458516117</v>
      </c>
      <c r="I17" s="17">
        <f t="shared" si="4"/>
        <v>0.13517309058915095</v>
      </c>
      <c r="J17" s="17">
        <f t="shared" si="4"/>
        <v>0.13450549922667124</v>
      </c>
      <c r="K17" s="17">
        <f t="shared" si="4"/>
        <v>0.13912540514626953</v>
      </c>
    </row>
    <row r="18" spans="1:11" x14ac:dyDescent="0.25">
      <c r="A18" s="4" t="s">
        <v>43</v>
      </c>
      <c r="B18" s="47">
        <f>B9/B10</f>
        <v>0.3278562521078266</v>
      </c>
      <c r="C18" s="47">
        <f t="shared" ref="C18:K18" si="5">C9/C10</f>
        <v>0.31282938198660948</v>
      </c>
      <c r="D18" s="47">
        <f t="shared" si="5"/>
        <v>0.31432826841383155</v>
      </c>
      <c r="E18" s="47">
        <f t="shared" si="5"/>
        <v>0.32354235892192779</v>
      </c>
      <c r="F18" s="47">
        <f t="shared" si="5"/>
        <v>0.33384029403720827</v>
      </c>
      <c r="G18" s="47">
        <f t="shared" si="5"/>
        <v>0.33593195432072631</v>
      </c>
      <c r="H18" s="47">
        <f t="shared" si="5"/>
        <v>0.34001287430860194</v>
      </c>
      <c r="I18" s="47">
        <f t="shared" si="5"/>
        <v>0.34137028639752742</v>
      </c>
      <c r="J18" s="47">
        <f t="shared" si="5"/>
        <v>0.33759022168757519</v>
      </c>
      <c r="K18" s="47">
        <f t="shared" si="5"/>
        <v>0.34250101612247663</v>
      </c>
    </row>
    <row r="19" spans="1:11" x14ac:dyDescent="0.25">
      <c r="B19" s="21"/>
      <c r="C19" s="21"/>
      <c r="J19" s="21"/>
    </row>
    <row r="23" spans="1:11" x14ac:dyDescent="0.25">
      <c r="B23" s="64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F32"/>
  <sheetViews>
    <sheetView workbookViewId="0">
      <selection activeCell="H10" sqref="H10"/>
    </sheetView>
  </sheetViews>
  <sheetFormatPr defaultRowHeight="15" x14ac:dyDescent="0.25"/>
  <cols>
    <col min="1" max="1" width="40.7109375" customWidth="1"/>
    <col min="2" max="2" width="15.140625" customWidth="1"/>
    <col min="3" max="3" width="17.42578125" customWidth="1"/>
    <col min="4" max="4" width="14.140625" customWidth="1"/>
    <col min="5" max="5" width="14.85546875" customWidth="1"/>
    <col min="6" max="6" width="19.42578125" customWidth="1"/>
    <col min="7" max="7" width="18.28515625" customWidth="1"/>
  </cols>
  <sheetData>
    <row r="1" spans="1:6" x14ac:dyDescent="0.25">
      <c r="A1" s="1" t="s">
        <v>121</v>
      </c>
    </row>
    <row r="3" spans="1:6" ht="30" x14ac:dyDescent="0.25">
      <c r="A3" s="94" t="s">
        <v>61</v>
      </c>
      <c r="B3" s="99" t="s">
        <v>98</v>
      </c>
      <c r="C3" s="99" t="s">
        <v>99</v>
      </c>
      <c r="D3" s="99" t="s">
        <v>100</v>
      </c>
      <c r="E3" s="99" t="s">
        <v>101</v>
      </c>
      <c r="F3" s="99" t="s">
        <v>102</v>
      </c>
    </row>
    <row r="4" spans="1:6" x14ac:dyDescent="0.25">
      <c r="A4" s="24" t="s">
        <v>3</v>
      </c>
      <c r="B4" s="90">
        <v>88334</v>
      </c>
      <c r="C4" s="90">
        <v>5397</v>
      </c>
      <c r="D4" s="90">
        <v>-3062</v>
      </c>
      <c r="E4" s="108">
        <v>2335</v>
      </c>
      <c r="F4" s="114">
        <v>2.7151478505564017E-2</v>
      </c>
    </row>
    <row r="5" spans="1:6" x14ac:dyDescent="0.25">
      <c r="A5" s="93" t="s">
        <v>13</v>
      </c>
      <c r="B5" s="100">
        <v>12211</v>
      </c>
      <c r="C5" s="100">
        <v>905</v>
      </c>
      <c r="D5" s="100">
        <v>-400</v>
      </c>
      <c r="E5" s="109">
        <v>505</v>
      </c>
      <c r="F5" s="111">
        <v>4.3140269947035709E-2</v>
      </c>
    </row>
    <row r="6" spans="1:6" x14ac:dyDescent="0.25">
      <c r="A6" s="93" t="s">
        <v>10</v>
      </c>
      <c r="B6" s="100">
        <v>3348</v>
      </c>
      <c r="C6" s="100">
        <v>253</v>
      </c>
      <c r="D6" s="100">
        <v>-94</v>
      </c>
      <c r="E6" s="109">
        <v>159</v>
      </c>
      <c r="F6" s="111">
        <v>-1.5715467328370553E-2</v>
      </c>
    </row>
    <row r="7" spans="1:6" x14ac:dyDescent="0.25">
      <c r="A7" s="93" t="s">
        <v>76</v>
      </c>
      <c r="B7" s="100">
        <v>3805</v>
      </c>
      <c r="C7" s="100">
        <v>269</v>
      </c>
      <c r="D7" s="100">
        <v>-280</v>
      </c>
      <c r="E7" s="109">
        <v>-11</v>
      </c>
      <c r="F7" s="111">
        <v>-2.8825995807127882E-3</v>
      </c>
    </row>
    <row r="8" spans="1:6" x14ac:dyDescent="0.25">
      <c r="A8" s="93" t="s">
        <v>67</v>
      </c>
      <c r="B8" s="100">
        <v>44338</v>
      </c>
      <c r="C8" s="100">
        <v>2502</v>
      </c>
      <c r="D8" s="100">
        <v>-1527</v>
      </c>
      <c r="E8" s="109">
        <v>975</v>
      </c>
      <c r="F8" s="111">
        <v>2.2484606692341397E-2</v>
      </c>
    </row>
    <row r="9" spans="1:6" x14ac:dyDescent="0.25">
      <c r="A9" s="93" t="s">
        <v>80</v>
      </c>
      <c r="B9" s="100">
        <v>3943</v>
      </c>
      <c r="C9" s="100">
        <v>324</v>
      </c>
      <c r="D9" s="100">
        <v>-177</v>
      </c>
      <c r="E9" s="109">
        <v>147</v>
      </c>
      <c r="F9" s="111">
        <v>3.8724973656480505E-2</v>
      </c>
    </row>
    <row r="10" spans="1:6" x14ac:dyDescent="0.25">
      <c r="A10" s="93" t="s">
        <v>12</v>
      </c>
      <c r="B10" s="100">
        <v>8298</v>
      </c>
      <c r="C10" s="100">
        <v>459</v>
      </c>
      <c r="D10" s="100">
        <v>-245</v>
      </c>
      <c r="E10" s="109">
        <v>214</v>
      </c>
      <c r="F10" s="111">
        <v>1.3043478260869565E-2</v>
      </c>
    </row>
    <row r="11" spans="1:6" x14ac:dyDescent="0.25">
      <c r="A11" s="93" t="s">
        <v>75</v>
      </c>
      <c r="B11" s="100">
        <v>696</v>
      </c>
      <c r="C11" s="100">
        <v>78</v>
      </c>
      <c r="D11" s="100">
        <v>-29</v>
      </c>
      <c r="E11" s="109">
        <v>49</v>
      </c>
      <c r="F11" s="111">
        <v>7.5734157650695522E-2</v>
      </c>
    </row>
    <row r="12" spans="1:6" x14ac:dyDescent="0.25">
      <c r="A12" s="93" t="s">
        <v>16</v>
      </c>
      <c r="B12" s="100">
        <v>5186</v>
      </c>
      <c r="C12" s="100">
        <v>325</v>
      </c>
      <c r="D12" s="100">
        <v>-208</v>
      </c>
      <c r="E12" s="109">
        <v>117</v>
      </c>
      <c r="F12" s="111">
        <v>2.308147563622016E-2</v>
      </c>
    </row>
    <row r="13" spans="1:6" x14ac:dyDescent="0.25">
      <c r="A13" s="93" t="s">
        <v>74</v>
      </c>
      <c r="B13" s="101">
        <v>6509</v>
      </c>
      <c r="C13" s="100">
        <v>282</v>
      </c>
      <c r="D13" s="100">
        <v>-102</v>
      </c>
      <c r="E13" s="109">
        <v>180</v>
      </c>
      <c r="F13" s="111">
        <v>2.8440511929214724E-2</v>
      </c>
    </row>
    <row r="14" spans="1:6" x14ac:dyDescent="0.25">
      <c r="A14" s="93" t="s">
        <v>9</v>
      </c>
      <c r="B14" s="101">
        <v>3907</v>
      </c>
      <c r="C14" s="100">
        <v>197</v>
      </c>
      <c r="D14" s="100">
        <v>-79</v>
      </c>
      <c r="E14" s="109">
        <v>118</v>
      </c>
      <c r="F14" s="111">
        <v>3.1142781736605965E-2</v>
      </c>
    </row>
    <row r="15" spans="1:6" x14ac:dyDescent="0.25">
      <c r="A15" s="93" t="s">
        <v>77</v>
      </c>
      <c r="B15" s="100">
        <v>2516</v>
      </c>
      <c r="C15" s="100">
        <v>135</v>
      </c>
      <c r="D15" s="100">
        <v>-82</v>
      </c>
      <c r="E15" s="109">
        <v>53</v>
      </c>
      <c r="F15" s="111">
        <v>2.151847340641494E-2</v>
      </c>
    </row>
    <row r="16" spans="1:6" x14ac:dyDescent="0.25">
      <c r="A16" s="93" t="s">
        <v>8</v>
      </c>
      <c r="B16" s="100">
        <v>1451</v>
      </c>
      <c r="C16" s="100">
        <v>62</v>
      </c>
      <c r="D16" s="100">
        <v>-46</v>
      </c>
      <c r="E16" s="109">
        <v>16</v>
      </c>
      <c r="F16" s="111">
        <v>1.1149825783972125E-2</v>
      </c>
    </row>
    <row r="17" spans="1:6" x14ac:dyDescent="0.25">
      <c r="A17" s="93" t="s">
        <v>26</v>
      </c>
      <c r="B17" s="100">
        <v>4890</v>
      </c>
      <c r="C17" s="100">
        <v>418</v>
      </c>
      <c r="D17" s="100">
        <v>-125</v>
      </c>
      <c r="E17" s="109">
        <v>293</v>
      </c>
      <c r="F17" s="111">
        <v>6.3737219926038716E-2</v>
      </c>
    </row>
    <row r="18" spans="1:6" x14ac:dyDescent="0.25">
      <c r="A18" s="35" t="s">
        <v>71</v>
      </c>
      <c r="B18" s="112">
        <v>21500</v>
      </c>
      <c r="C18" s="112">
        <v>1517</v>
      </c>
      <c r="D18" s="112">
        <v>-1355</v>
      </c>
      <c r="E18" s="113">
        <v>162</v>
      </c>
      <c r="F18" s="114">
        <v>7.5920892304808321E-3</v>
      </c>
    </row>
    <row r="19" spans="1:6" x14ac:dyDescent="0.25">
      <c r="A19" s="102" t="s">
        <v>87</v>
      </c>
      <c r="B19" s="101">
        <v>2423</v>
      </c>
      <c r="C19" s="101">
        <v>158</v>
      </c>
      <c r="D19" s="101">
        <v>-141</v>
      </c>
      <c r="E19" s="115">
        <v>17</v>
      </c>
      <c r="F19" s="111">
        <v>7.0656691604322527E-3</v>
      </c>
    </row>
    <row r="20" spans="1:6" x14ac:dyDescent="0.25">
      <c r="A20" s="93" t="s">
        <v>97</v>
      </c>
      <c r="B20" s="100">
        <v>17732</v>
      </c>
      <c r="C20" s="100">
        <v>1306</v>
      </c>
      <c r="D20" s="100">
        <v>-1000</v>
      </c>
      <c r="E20" s="109">
        <v>306</v>
      </c>
      <c r="F20" s="111">
        <v>1.7559967864111098E-2</v>
      </c>
    </row>
    <row r="21" spans="1:6" x14ac:dyDescent="0.25">
      <c r="A21" s="93" t="s">
        <v>86</v>
      </c>
      <c r="B21" s="100">
        <v>1345</v>
      </c>
      <c r="C21" s="100">
        <v>53</v>
      </c>
      <c r="D21" s="100">
        <v>-214</v>
      </c>
      <c r="E21" s="109">
        <v>-161</v>
      </c>
      <c r="F21" s="111">
        <v>-0.10690571049136786</v>
      </c>
    </row>
    <row r="22" spans="1:6" x14ac:dyDescent="0.25">
      <c r="A22" s="35" t="s">
        <v>5</v>
      </c>
      <c r="B22" s="112">
        <v>65728</v>
      </c>
      <c r="C22" s="112">
        <v>5743</v>
      </c>
      <c r="D22" s="112">
        <v>-2877</v>
      </c>
      <c r="E22" s="113">
        <v>2866</v>
      </c>
      <c r="F22" s="114">
        <v>4.5591931532563391E-2</v>
      </c>
    </row>
    <row r="23" spans="1:6" x14ac:dyDescent="0.25">
      <c r="A23" s="102" t="s">
        <v>24</v>
      </c>
      <c r="B23" s="101">
        <v>23527</v>
      </c>
      <c r="C23" s="101">
        <v>1560</v>
      </c>
      <c r="D23" s="101">
        <v>-902</v>
      </c>
      <c r="E23" s="115">
        <v>658</v>
      </c>
      <c r="F23" s="116">
        <v>2.8772574227119683E-2</v>
      </c>
    </row>
    <row r="24" spans="1:6" x14ac:dyDescent="0.25">
      <c r="A24" s="103" t="s">
        <v>22</v>
      </c>
      <c r="B24" s="104">
        <v>4052</v>
      </c>
      <c r="C24" s="104">
        <v>402</v>
      </c>
      <c r="D24" s="104">
        <v>-200</v>
      </c>
      <c r="E24" s="110">
        <v>202</v>
      </c>
      <c r="F24" s="111">
        <v>5.2467532467532468E-2</v>
      </c>
    </row>
    <row r="25" spans="1:6" x14ac:dyDescent="0.25">
      <c r="A25" s="105" t="s">
        <v>81</v>
      </c>
      <c r="B25" s="100">
        <v>13356</v>
      </c>
      <c r="C25" s="100">
        <v>1382</v>
      </c>
      <c r="D25" s="100">
        <v>-482</v>
      </c>
      <c r="E25" s="109">
        <v>900</v>
      </c>
      <c r="F25" s="111">
        <v>7.2254335260115612E-2</v>
      </c>
    </row>
    <row r="26" spans="1:6" x14ac:dyDescent="0.25">
      <c r="A26" s="102" t="s">
        <v>79</v>
      </c>
      <c r="B26" s="101">
        <v>145</v>
      </c>
      <c r="C26" s="101">
        <v>44</v>
      </c>
      <c r="D26" s="101">
        <v>-1</v>
      </c>
      <c r="E26" s="109">
        <v>43</v>
      </c>
      <c r="F26" s="111">
        <v>0.42156862745098039</v>
      </c>
    </row>
    <row r="27" spans="1:6" x14ac:dyDescent="0.25">
      <c r="A27" s="93" t="s">
        <v>78</v>
      </c>
      <c r="B27" s="101">
        <v>1520</v>
      </c>
      <c r="C27" s="101">
        <v>215</v>
      </c>
      <c r="D27" s="101">
        <v>-107</v>
      </c>
      <c r="E27" s="109">
        <v>108</v>
      </c>
      <c r="F27" s="111">
        <v>7.6487252124645896E-2</v>
      </c>
    </row>
    <row r="28" spans="1:6" x14ac:dyDescent="0.25">
      <c r="A28" s="93" t="s">
        <v>82</v>
      </c>
      <c r="B28" s="101">
        <v>11678</v>
      </c>
      <c r="C28" s="101">
        <v>1387</v>
      </c>
      <c r="D28" s="101">
        <v>-785</v>
      </c>
      <c r="E28" s="109">
        <v>602</v>
      </c>
      <c r="F28" s="111">
        <v>5.4351751534850126E-2</v>
      </c>
    </row>
    <row r="29" spans="1:6" x14ac:dyDescent="0.25">
      <c r="A29" s="93" t="s">
        <v>19</v>
      </c>
      <c r="B29" s="100">
        <v>11450</v>
      </c>
      <c r="C29" s="100">
        <v>753</v>
      </c>
      <c r="D29" s="100">
        <v>-400</v>
      </c>
      <c r="E29" s="109">
        <v>353</v>
      </c>
      <c r="F29" s="111">
        <v>3.1810399206992884E-2</v>
      </c>
    </row>
    <row r="30" spans="1:6" x14ac:dyDescent="0.25">
      <c r="A30" s="35" t="s">
        <v>62</v>
      </c>
      <c r="B30" s="112">
        <v>191906</v>
      </c>
      <c r="C30" s="112">
        <v>13633</v>
      </c>
      <c r="D30" s="112">
        <v>-7935</v>
      </c>
      <c r="E30" s="113">
        <v>5698</v>
      </c>
      <c r="F30" s="114">
        <v>3.0600189035916825E-2</v>
      </c>
    </row>
    <row r="32" spans="1:6" x14ac:dyDescent="0.25">
      <c r="B32" s="64"/>
    </row>
  </sheetData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K10"/>
  <sheetViews>
    <sheetView workbookViewId="0">
      <selection activeCell="L23" sqref="L23"/>
    </sheetView>
  </sheetViews>
  <sheetFormatPr defaultRowHeight="15" x14ac:dyDescent="0.25"/>
  <cols>
    <col min="1" max="1" width="48.7109375" customWidth="1"/>
    <col min="2" max="2" width="9.85546875" customWidth="1"/>
    <col min="3" max="3" width="10.5703125" customWidth="1"/>
    <col min="4" max="4" width="11.140625" customWidth="1"/>
    <col min="5" max="5" width="9.85546875" customWidth="1"/>
    <col min="6" max="6" width="10.5703125" customWidth="1"/>
    <col min="7" max="7" width="9.85546875" customWidth="1"/>
    <col min="8" max="8" width="11.85546875" customWidth="1"/>
    <col min="9" max="9" width="10" customWidth="1"/>
    <col min="10" max="10" width="9.85546875" customWidth="1"/>
    <col min="11" max="11" width="10" customWidth="1"/>
  </cols>
  <sheetData>
    <row r="1" spans="1:11" x14ac:dyDescent="0.25">
      <c r="A1" s="1" t="s">
        <v>122</v>
      </c>
    </row>
    <row r="3" spans="1:11" x14ac:dyDescent="0.25">
      <c r="A3" s="81"/>
      <c r="B3" s="81">
        <v>2010</v>
      </c>
      <c r="C3" s="81">
        <v>2011</v>
      </c>
      <c r="D3" s="81">
        <v>2012</v>
      </c>
      <c r="E3" s="81">
        <v>2013</v>
      </c>
      <c r="F3" s="81">
        <v>2014</v>
      </c>
      <c r="G3" s="81">
        <v>2015</v>
      </c>
      <c r="H3" s="81">
        <v>2016</v>
      </c>
      <c r="I3" s="81">
        <v>2017</v>
      </c>
      <c r="J3" s="81">
        <v>2018</v>
      </c>
      <c r="K3" s="81">
        <v>2019</v>
      </c>
    </row>
    <row r="4" spans="1:11" x14ac:dyDescent="0.25">
      <c r="A4" s="82" t="s">
        <v>38</v>
      </c>
      <c r="B4" s="83">
        <v>566</v>
      </c>
      <c r="C4" s="83">
        <v>668</v>
      </c>
      <c r="D4" s="83">
        <v>790</v>
      </c>
      <c r="E4" s="83">
        <v>988</v>
      </c>
      <c r="F4" s="83">
        <v>1007</v>
      </c>
      <c r="G4" s="83">
        <v>1324</v>
      </c>
      <c r="H4" s="83">
        <v>1316</v>
      </c>
      <c r="I4" s="83">
        <v>1401</v>
      </c>
      <c r="J4" s="83">
        <v>1744</v>
      </c>
      <c r="K4" s="83">
        <v>1836</v>
      </c>
    </row>
    <row r="5" spans="1:11" x14ac:dyDescent="0.25">
      <c r="A5" s="82" t="s">
        <v>39</v>
      </c>
      <c r="B5" s="83">
        <v>81194</v>
      </c>
      <c r="C5" s="83">
        <v>80869</v>
      </c>
      <c r="D5" s="83">
        <v>82734</v>
      </c>
      <c r="E5" s="83">
        <v>83905</v>
      </c>
      <c r="F5" s="83">
        <v>85985</v>
      </c>
      <c r="G5" s="83">
        <v>90379</v>
      </c>
      <c r="H5" s="83">
        <v>94303</v>
      </c>
      <c r="I5" s="83">
        <v>97001</v>
      </c>
      <c r="J5" s="83">
        <v>101842</v>
      </c>
      <c r="K5" s="83">
        <v>105439</v>
      </c>
    </row>
    <row r="6" spans="1:11" x14ac:dyDescent="0.25">
      <c r="A6" s="81" t="s">
        <v>40</v>
      </c>
      <c r="B6" s="119">
        <v>81760</v>
      </c>
      <c r="C6" s="119">
        <v>81537</v>
      </c>
      <c r="D6" s="119">
        <v>83524</v>
      </c>
      <c r="E6" s="119">
        <v>84893</v>
      </c>
      <c r="F6" s="119">
        <v>86992</v>
      </c>
      <c r="G6" s="119">
        <v>91703</v>
      </c>
      <c r="H6" s="119">
        <v>95619</v>
      </c>
      <c r="I6" s="119">
        <v>98402</v>
      </c>
      <c r="J6" s="119">
        <v>103586</v>
      </c>
      <c r="K6" s="119">
        <v>107275</v>
      </c>
    </row>
    <row r="7" spans="1:11" x14ac:dyDescent="0.25">
      <c r="A7" s="82" t="s">
        <v>41</v>
      </c>
      <c r="B7" s="84">
        <v>18426</v>
      </c>
      <c r="C7" s="84">
        <v>19827</v>
      </c>
      <c r="D7" s="84">
        <v>20585</v>
      </c>
      <c r="E7" s="84">
        <v>21493</v>
      </c>
      <c r="F7" s="84">
        <v>24339</v>
      </c>
      <c r="G7" s="84">
        <v>26970</v>
      </c>
      <c r="H7" s="84">
        <v>29624</v>
      </c>
      <c r="I7" s="84">
        <v>32949</v>
      </c>
      <c r="J7" s="84">
        <v>35090</v>
      </c>
      <c r="K7" s="84">
        <v>38267</v>
      </c>
    </row>
    <row r="8" spans="1:11" s="78" customFormat="1" x14ac:dyDescent="0.25">
      <c r="A8" s="85" t="s">
        <v>42</v>
      </c>
      <c r="B8" s="86">
        <v>44629</v>
      </c>
      <c r="C8" s="86">
        <v>48154</v>
      </c>
      <c r="D8" s="86">
        <v>52253</v>
      </c>
      <c r="E8" s="86">
        <v>55370</v>
      </c>
      <c r="F8" s="86">
        <v>59189</v>
      </c>
      <c r="G8" s="86">
        <v>63426</v>
      </c>
      <c r="H8" s="86">
        <v>70371</v>
      </c>
      <c r="I8" s="86">
        <v>76933</v>
      </c>
      <c r="J8" s="86">
        <v>83634</v>
      </c>
      <c r="K8" s="86">
        <v>89703</v>
      </c>
    </row>
    <row r="9" spans="1:11" x14ac:dyDescent="0.25">
      <c r="A9" s="81" t="s">
        <v>43</v>
      </c>
      <c r="B9" s="83">
        <v>63055</v>
      </c>
      <c r="C9" s="83">
        <v>67981</v>
      </c>
      <c r="D9" s="83">
        <v>72838</v>
      </c>
      <c r="E9" s="83">
        <v>76863</v>
      </c>
      <c r="F9" s="83">
        <v>83528</v>
      </c>
      <c r="G9" s="83">
        <v>90396</v>
      </c>
      <c r="H9" s="83">
        <v>99995</v>
      </c>
      <c r="I9" s="83">
        <v>109882</v>
      </c>
      <c r="J9" s="83">
        <v>118724</v>
      </c>
      <c r="K9" s="83">
        <v>127970</v>
      </c>
    </row>
    <row r="10" spans="1:11" x14ac:dyDescent="0.25">
      <c r="A10" s="87" t="s">
        <v>44</v>
      </c>
      <c r="B10" s="88">
        <v>144815</v>
      </c>
      <c r="C10" s="88">
        <v>149518</v>
      </c>
      <c r="D10" s="88">
        <v>156362</v>
      </c>
      <c r="E10" s="88">
        <v>161756</v>
      </c>
      <c r="F10" s="88">
        <v>170520</v>
      </c>
      <c r="G10" s="88">
        <v>182099</v>
      </c>
      <c r="H10" s="88">
        <v>195614</v>
      </c>
      <c r="I10" s="88">
        <v>208284</v>
      </c>
      <c r="J10" s="88">
        <v>222310</v>
      </c>
      <c r="K10" s="88">
        <v>235245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EA16-3655-4EB1-B9EF-820ECD71A147}">
  <sheetPr>
    <tabColor theme="9"/>
  </sheetPr>
  <dimension ref="A1:K21"/>
  <sheetViews>
    <sheetView workbookViewId="0">
      <selection activeCell="I19" sqref="I19"/>
    </sheetView>
  </sheetViews>
  <sheetFormatPr defaultRowHeight="15" x14ac:dyDescent="0.25"/>
  <cols>
    <col min="1" max="1" width="27.28515625" customWidth="1"/>
    <col min="2" max="2" width="18.42578125" customWidth="1"/>
    <col min="3" max="3" width="12.42578125" customWidth="1"/>
    <col min="4" max="11" width="11.140625" bestFit="1" customWidth="1"/>
  </cols>
  <sheetData>
    <row r="1" spans="1:11" x14ac:dyDescent="0.25">
      <c r="A1" s="1" t="s">
        <v>123</v>
      </c>
    </row>
    <row r="3" spans="1:11" x14ac:dyDescent="0.25"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38</v>
      </c>
      <c r="B4" s="10">
        <v>566</v>
      </c>
      <c r="C4" s="10">
        <v>668</v>
      </c>
      <c r="D4" s="10">
        <v>790</v>
      </c>
      <c r="E4" s="10">
        <v>988</v>
      </c>
      <c r="F4" s="10">
        <v>1007</v>
      </c>
      <c r="G4" s="10">
        <v>1324</v>
      </c>
      <c r="H4" s="10">
        <v>1316</v>
      </c>
      <c r="I4" s="10">
        <v>1401</v>
      </c>
      <c r="J4" s="10">
        <v>1744</v>
      </c>
      <c r="K4" s="10">
        <v>1836</v>
      </c>
    </row>
    <row r="5" spans="1:11" x14ac:dyDescent="0.25">
      <c r="A5" t="s">
        <v>39</v>
      </c>
      <c r="B5" s="10">
        <v>81194</v>
      </c>
      <c r="C5" s="10">
        <v>80869</v>
      </c>
      <c r="D5" s="10">
        <v>82734</v>
      </c>
      <c r="E5" s="10">
        <v>83905</v>
      </c>
      <c r="F5" s="10">
        <v>85985</v>
      </c>
      <c r="G5" s="10">
        <v>90379</v>
      </c>
      <c r="H5" s="10">
        <v>94303</v>
      </c>
      <c r="I5" s="10">
        <v>97001</v>
      </c>
      <c r="J5" s="10">
        <v>101842</v>
      </c>
      <c r="K5" s="10">
        <v>105439</v>
      </c>
    </row>
    <row r="6" spans="1:11" x14ac:dyDescent="0.25">
      <c r="A6" s="1" t="s">
        <v>40</v>
      </c>
      <c r="B6" s="10">
        <v>81760</v>
      </c>
      <c r="C6" s="10">
        <v>81537</v>
      </c>
      <c r="D6" s="10">
        <v>83524</v>
      </c>
      <c r="E6" s="10">
        <v>84893</v>
      </c>
      <c r="F6" s="10">
        <v>86992</v>
      </c>
      <c r="G6" s="10">
        <v>91703</v>
      </c>
      <c r="H6" s="10">
        <v>95619</v>
      </c>
      <c r="I6" s="10">
        <v>98402</v>
      </c>
      <c r="J6" s="10">
        <v>103586</v>
      </c>
      <c r="K6" s="10">
        <v>107275</v>
      </c>
    </row>
    <row r="7" spans="1:11" x14ac:dyDescent="0.25">
      <c r="A7" t="s">
        <v>41</v>
      </c>
      <c r="B7" s="10">
        <v>18426</v>
      </c>
      <c r="C7" s="10">
        <v>19827</v>
      </c>
      <c r="D7" s="10">
        <v>20585</v>
      </c>
      <c r="E7" s="10">
        <v>21493</v>
      </c>
      <c r="F7" s="10">
        <v>24339</v>
      </c>
      <c r="G7" s="10">
        <v>26970</v>
      </c>
      <c r="H7" s="10">
        <v>29624</v>
      </c>
      <c r="I7" s="10">
        <v>32949</v>
      </c>
      <c r="J7" s="10">
        <v>35090</v>
      </c>
      <c r="K7" s="10">
        <v>38267</v>
      </c>
    </row>
    <row r="8" spans="1:11" x14ac:dyDescent="0.25">
      <c r="A8" t="s">
        <v>42</v>
      </c>
      <c r="B8" s="10">
        <v>44629</v>
      </c>
      <c r="C8" s="10">
        <v>48154</v>
      </c>
      <c r="D8" s="10">
        <v>52253</v>
      </c>
      <c r="E8" s="10">
        <v>55370</v>
      </c>
      <c r="F8" s="10">
        <v>59189</v>
      </c>
      <c r="G8" s="10">
        <v>63426</v>
      </c>
      <c r="H8" s="10">
        <v>70371</v>
      </c>
      <c r="I8" s="10">
        <v>76933</v>
      </c>
      <c r="J8" s="10">
        <v>83634</v>
      </c>
      <c r="K8" s="10">
        <v>89703</v>
      </c>
    </row>
    <row r="9" spans="1:11" x14ac:dyDescent="0.25">
      <c r="A9" s="1" t="s">
        <v>43</v>
      </c>
      <c r="B9" s="10">
        <v>63055</v>
      </c>
      <c r="C9" s="10">
        <v>67981</v>
      </c>
      <c r="D9" s="10">
        <v>72838</v>
      </c>
      <c r="E9" s="10">
        <v>76863</v>
      </c>
      <c r="F9" s="10">
        <v>83528</v>
      </c>
      <c r="G9" s="10">
        <v>90396</v>
      </c>
      <c r="H9" s="10">
        <v>99995</v>
      </c>
      <c r="I9" s="10">
        <v>109882</v>
      </c>
      <c r="J9" s="10">
        <v>118724</v>
      </c>
      <c r="K9" s="10">
        <v>127970</v>
      </c>
    </row>
    <row r="10" spans="1:11" x14ac:dyDescent="0.25">
      <c r="A10" s="1" t="s">
        <v>44</v>
      </c>
      <c r="B10" s="10">
        <v>144815</v>
      </c>
      <c r="C10" s="10">
        <v>149518</v>
      </c>
      <c r="D10" s="10">
        <v>156362</v>
      </c>
      <c r="E10" s="10">
        <v>161756</v>
      </c>
      <c r="F10" s="10">
        <v>170520</v>
      </c>
      <c r="G10" s="10">
        <v>182099</v>
      </c>
      <c r="H10" s="10">
        <v>195614</v>
      </c>
      <c r="I10" s="10">
        <v>208284</v>
      </c>
      <c r="J10" s="10">
        <v>222310</v>
      </c>
      <c r="K10" s="10">
        <v>235245</v>
      </c>
    </row>
    <row r="12" spans="1:11" x14ac:dyDescent="0.25">
      <c r="B12" s="1">
        <v>2010</v>
      </c>
      <c r="C12" s="1">
        <v>2011</v>
      </c>
      <c r="D12" s="1">
        <v>2012</v>
      </c>
      <c r="E12" s="1">
        <v>2013</v>
      </c>
      <c r="F12" s="1">
        <v>2014</v>
      </c>
      <c r="G12" s="1">
        <v>2015</v>
      </c>
      <c r="H12" s="1">
        <v>2016</v>
      </c>
      <c r="I12" s="1">
        <v>2017</v>
      </c>
      <c r="J12" s="1">
        <v>2018</v>
      </c>
      <c r="K12" s="1">
        <v>2019</v>
      </c>
    </row>
    <row r="13" spans="1:11" x14ac:dyDescent="0.25">
      <c r="A13" t="s">
        <v>38</v>
      </c>
      <c r="B13" s="107">
        <f>B4/B$10</f>
        <v>3.9084348996996166E-3</v>
      </c>
      <c r="C13" s="107">
        <f>C4/C$10</f>
        <v>4.4676895089554433E-3</v>
      </c>
      <c r="D13" s="107">
        <f t="shared" ref="D13:J13" si="0">D4/D$10</f>
        <v>5.0523784551233675E-3</v>
      </c>
      <c r="E13" s="107">
        <f t="shared" si="0"/>
        <v>6.1079650832117508E-3</v>
      </c>
      <c r="F13" s="107">
        <f t="shared" si="0"/>
        <v>5.905465634529674E-3</v>
      </c>
      <c r="G13" s="107">
        <f t="shared" si="0"/>
        <v>7.2707702952789421E-3</v>
      </c>
      <c r="H13" s="107">
        <f t="shared" si="0"/>
        <v>6.7275348390197021E-3</v>
      </c>
      <c r="I13" s="107">
        <f t="shared" si="0"/>
        <v>6.7263928098173645E-3</v>
      </c>
      <c r="J13" s="107">
        <f t="shared" si="0"/>
        <v>7.8449012640007202E-3</v>
      </c>
      <c r="K13" s="107">
        <f>K4/K$10</f>
        <v>7.8046292163489132E-3</v>
      </c>
    </row>
    <row r="14" spans="1:11" x14ac:dyDescent="0.25">
      <c r="A14" t="s">
        <v>39</v>
      </c>
      <c r="B14" s="107">
        <f t="shared" ref="B14:K19" si="1">B5/B$10</f>
        <v>0.56067396333252773</v>
      </c>
      <c r="C14" s="107">
        <f t="shared" si="1"/>
        <v>0.54086464505945775</v>
      </c>
      <c r="D14" s="107">
        <f t="shared" si="1"/>
        <v>0.52911832798250213</v>
      </c>
      <c r="E14" s="107">
        <f t="shared" si="1"/>
        <v>0.51871337075595336</v>
      </c>
      <c r="F14" s="107">
        <f t="shared" si="1"/>
        <v>0.50425170068027214</v>
      </c>
      <c r="G14" s="107">
        <f t="shared" si="1"/>
        <v>0.49631793694638632</v>
      </c>
      <c r="H14" s="107">
        <f t="shared" si="1"/>
        <v>0.48208717167482901</v>
      </c>
      <c r="I14" s="107">
        <f t="shared" si="1"/>
        <v>0.46571508133125922</v>
      </c>
      <c r="J14" s="107">
        <f t="shared" si="1"/>
        <v>0.45810804732130811</v>
      </c>
      <c r="K14" s="107">
        <f t="shared" si="1"/>
        <v>0.44820931369423367</v>
      </c>
    </row>
    <row r="15" spans="1:11" x14ac:dyDescent="0.25">
      <c r="A15" s="1" t="s">
        <v>40</v>
      </c>
      <c r="B15" s="107">
        <f t="shared" si="1"/>
        <v>0.56458239823222733</v>
      </c>
      <c r="C15" s="107">
        <f t="shared" si="1"/>
        <v>0.54533233456841312</v>
      </c>
      <c r="D15" s="107">
        <f t="shared" si="1"/>
        <v>0.53417070643762554</v>
      </c>
      <c r="E15" s="107">
        <f t="shared" si="1"/>
        <v>0.52482133583916513</v>
      </c>
      <c r="F15" s="107">
        <f t="shared" si="1"/>
        <v>0.51015716631480179</v>
      </c>
      <c r="G15" s="107">
        <f t="shared" si="1"/>
        <v>0.50358870724166527</v>
      </c>
      <c r="H15" s="107">
        <f t="shared" si="1"/>
        <v>0.48881470651384873</v>
      </c>
      <c r="I15" s="107">
        <f t="shared" si="1"/>
        <v>0.47244147414107662</v>
      </c>
      <c r="J15" s="107">
        <f t="shared" si="1"/>
        <v>0.46595294858530878</v>
      </c>
      <c r="K15" s="107">
        <f t="shared" si="1"/>
        <v>0.45601394291058256</v>
      </c>
    </row>
    <row r="16" spans="1:11" x14ac:dyDescent="0.25">
      <c r="A16" t="s">
        <v>41</v>
      </c>
      <c r="B16" s="107">
        <f t="shared" si="1"/>
        <v>0.12723820046265927</v>
      </c>
      <c r="C16" s="107">
        <f t="shared" si="1"/>
        <v>0.13260610762583769</v>
      </c>
      <c r="D16" s="107">
        <f t="shared" si="1"/>
        <v>0.13164963354267661</v>
      </c>
      <c r="E16" s="107">
        <f t="shared" si="1"/>
        <v>0.13287296916343133</v>
      </c>
      <c r="F16" s="107">
        <f t="shared" si="1"/>
        <v>0.14273399014778326</v>
      </c>
      <c r="G16" s="107">
        <f t="shared" si="1"/>
        <v>0.14810624989703403</v>
      </c>
      <c r="H16" s="107">
        <f t="shared" si="1"/>
        <v>0.15144110339750733</v>
      </c>
      <c r="I16" s="107">
        <f t="shared" si="1"/>
        <v>0.15819266002189319</v>
      </c>
      <c r="J16" s="107">
        <f t="shared" si="1"/>
        <v>0.15784265215239981</v>
      </c>
      <c r="K16" s="107">
        <f t="shared" si="1"/>
        <v>0.16266870709260559</v>
      </c>
    </row>
    <row r="17" spans="1:11" x14ac:dyDescent="0.25">
      <c r="A17" t="s">
        <v>42</v>
      </c>
      <c r="B17" s="107">
        <f t="shared" si="1"/>
        <v>0.3081794013051134</v>
      </c>
      <c r="C17" s="107">
        <f t="shared" si="1"/>
        <v>0.32206155780574913</v>
      </c>
      <c r="D17" s="107">
        <f t="shared" si="1"/>
        <v>0.3341796600196979</v>
      </c>
      <c r="E17" s="107">
        <f t="shared" si="1"/>
        <v>0.34230569499740349</v>
      </c>
      <c r="F17" s="107">
        <f t="shared" si="1"/>
        <v>0.34710884353741495</v>
      </c>
      <c r="G17" s="107">
        <f t="shared" si="1"/>
        <v>0.34830504286130071</v>
      </c>
      <c r="H17" s="107">
        <f t="shared" si="1"/>
        <v>0.35974419008864394</v>
      </c>
      <c r="I17" s="107">
        <f t="shared" si="1"/>
        <v>0.36936586583703018</v>
      </c>
      <c r="J17" s="107">
        <f t="shared" si="1"/>
        <v>0.37620439926229138</v>
      </c>
      <c r="K17" s="107">
        <f t="shared" si="1"/>
        <v>0.38131734999681183</v>
      </c>
    </row>
    <row r="18" spans="1:11" x14ac:dyDescent="0.25">
      <c r="A18" s="1" t="s">
        <v>43</v>
      </c>
      <c r="B18" s="107">
        <f t="shared" si="1"/>
        <v>0.43541760176777267</v>
      </c>
      <c r="C18" s="107">
        <f t="shared" si="1"/>
        <v>0.45466766543158682</v>
      </c>
      <c r="D18" s="107">
        <f t="shared" si="1"/>
        <v>0.46582929356237451</v>
      </c>
      <c r="E18" s="107">
        <f t="shared" si="1"/>
        <v>0.47517866416083482</v>
      </c>
      <c r="F18" s="107">
        <f t="shared" si="1"/>
        <v>0.48984283368519821</v>
      </c>
      <c r="G18" s="107">
        <f t="shared" si="1"/>
        <v>0.49641129275833473</v>
      </c>
      <c r="H18" s="107">
        <f t="shared" si="1"/>
        <v>0.51118529348615127</v>
      </c>
      <c r="I18" s="107">
        <f t="shared" si="1"/>
        <v>0.52755852585892338</v>
      </c>
      <c r="J18" s="107">
        <f t="shared" si="1"/>
        <v>0.53404705141469122</v>
      </c>
      <c r="K18" s="107">
        <f t="shared" si="1"/>
        <v>0.54398605708941739</v>
      </c>
    </row>
    <row r="19" spans="1:11" x14ac:dyDescent="0.25">
      <c r="A19" s="1" t="s">
        <v>44</v>
      </c>
      <c r="B19" s="107">
        <f t="shared" si="1"/>
        <v>1</v>
      </c>
      <c r="C19" s="107">
        <f t="shared" si="1"/>
        <v>1</v>
      </c>
      <c r="D19" s="107">
        <f t="shared" si="1"/>
        <v>1</v>
      </c>
      <c r="E19" s="107">
        <f t="shared" si="1"/>
        <v>1</v>
      </c>
      <c r="F19" s="107">
        <f t="shared" si="1"/>
        <v>1</v>
      </c>
      <c r="G19" s="107">
        <f t="shared" si="1"/>
        <v>1</v>
      </c>
      <c r="H19" s="107">
        <f t="shared" si="1"/>
        <v>1</v>
      </c>
      <c r="I19" s="107">
        <f t="shared" si="1"/>
        <v>1</v>
      </c>
      <c r="J19" s="107">
        <f t="shared" si="1"/>
        <v>1</v>
      </c>
      <c r="K19" s="107">
        <f t="shared" si="1"/>
        <v>1</v>
      </c>
    </row>
    <row r="21" spans="1:11" ht="15.7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/>
  </sheetPr>
  <dimension ref="A1:F29"/>
  <sheetViews>
    <sheetView tabSelected="1" workbookViewId="0">
      <selection activeCell="G3" sqref="G3"/>
    </sheetView>
  </sheetViews>
  <sheetFormatPr defaultRowHeight="15" x14ac:dyDescent="0.25"/>
  <cols>
    <col min="1" max="1" width="38.42578125" customWidth="1"/>
    <col min="2" max="4" width="9.42578125" customWidth="1"/>
    <col min="5" max="5" width="9.7109375" customWidth="1"/>
    <col min="6" max="6" width="9.85546875" customWidth="1"/>
    <col min="7" max="7" width="13" customWidth="1"/>
    <col min="8" max="8" width="30.85546875" customWidth="1"/>
  </cols>
  <sheetData>
    <row r="1" spans="1:6" x14ac:dyDescent="0.25">
      <c r="A1" s="1" t="s">
        <v>124</v>
      </c>
    </row>
    <row r="2" spans="1:6" ht="14.25" customHeight="1" x14ac:dyDescent="0.25"/>
    <row r="3" spans="1:6" ht="51" customHeight="1" x14ac:dyDescent="0.25">
      <c r="A3" s="38" t="s">
        <v>63</v>
      </c>
      <c r="B3" s="49" t="s">
        <v>116</v>
      </c>
      <c r="C3" s="49" t="s">
        <v>117</v>
      </c>
      <c r="D3" s="49" t="s">
        <v>118</v>
      </c>
      <c r="E3" s="49" t="s">
        <v>119</v>
      </c>
      <c r="F3" s="49" t="s">
        <v>102</v>
      </c>
    </row>
    <row r="4" spans="1:6" x14ac:dyDescent="0.25">
      <c r="A4" s="22" t="s">
        <v>3</v>
      </c>
      <c r="B4" s="73">
        <v>107275</v>
      </c>
      <c r="C4" s="73">
        <v>6684</v>
      </c>
      <c r="D4" s="73">
        <v>-2995</v>
      </c>
      <c r="E4" s="73">
        <v>3689</v>
      </c>
      <c r="F4" s="23">
        <v>3.5612920664954723E-2</v>
      </c>
    </row>
    <row r="5" spans="1:6" x14ac:dyDescent="0.25">
      <c r="A5" s="36" t="s">
        <v>87</v>
      </c>
      <c r="B5" s="79">
        <v>286</v>
      </c>
      <c r="C5" s="79">
        <v>30</v>
      </c>
      <c r="D5" s="79">
        <v>-10</v>
      </c>
      <c r="E5" s="79">
        <v>20</v>
      </c>
      <c r="F5" s="106">
        <v>7.5187969924812026E-2</v>
      </c>
    </row>
    <row r="6" spans="1:6" x14ac:dyDescent="0.25">
      <c r="A6" s="60" t="s">
        <v>13</v>
      </c>
      <c r="B6" s="79">
        <v>2287</v>
      </c>
      <c r="C6" s="79">
        <v>51</v>
      </c>
      <c r="D6" s="79">
        <v>-90</v>
      </c>
      <c r="E6" s="79">
        <v>-39</v>
      </c>
      <c r="F6" s="106">
        <v>-1.6766981943250214E-2</v>
      </c>
    </row>
    <row r="7" spans="1:6" x14ac:dyDescent="0.25">
      <c r="A7" s="60" t="s">
        <v>10</v>
      </c>
      <c r="B7" s="79">
        <v>27593</v>
      </c>
      <c r="C7" s="79">
        <v>2457</v>
      </c>
      <c r="D7" s="79">
        <v>-672</v>
      </c>
      <c r="E7" s="79">
        <v>1785</v>
      </c>
      <c r="F7" s="106">
        <v>6.9164600123992559E-2</v>
      </c>
    </row>
    <row r="8" spans="1:6" x14ac:dyDescent="0.25">
      <c r="A8" s="36" t="s">
        <v>76</v>
      </c>
      <c r="B8" s="79">
        <v>18748</v>
      </c>
      <c r="C8" s="79">
        <v>547</v>
      </c>
      <c r="D8" s="79">
        <v>-455</v>
      </c>
      <c r="E8" s="79">
        <v>92</v>
      </c>
      <c r="F8" s="106">
        <v>4.9313893653516296E-3</v>
      </c>
    </row>
    <row r="9" spans="1:6" x14ac:dyDescent="0.25">
      <c r="A9" s="60" t="s">
        <v>104</v>
      </c>
      <c r="B9" s="79">
        <v>1550</v>
      </c>
      <c r="C9" s="79">
        <v>82</v>
      </c>
      <c r="D9" s="79">
        <v>-10</v>
      </c>
      <c r="E9" s="79">
        <v>72</v>
      </c>
      <c r="F9" s="106">
        <v>4.8714479025710418E-2</v>
      </c>
    </row>
    <row r="10" spans="1:6" x14ac:dyDescent="0.25">
      <c r="A10" s="60" t="s">
        <v>67</v>
      </c>
      <c r="B10" s="79">
        <v>7415</v>
      </c>
      <c r="C10" s="79">
        <v>296</v>
      </c>
      <c r="D10" s="79">
        <v>-166</v>
      </c>
      <c r="E10" s="79">
        <v>130</v>
      </c>
      <c r="F10" s="106">
        <v>1.7844886753603295E-2</v>
      </c>
    </row>
    <row r="11" spans="1:6" x14ac:dyDescent="0.25">
      <c r="A11" s="60" t="s">
        <v>80</v>
      </c>
      <c r="B11" s="79">
        <v>1671</v>
      </c>
      <c r="C11" s="79">
        <v>65</v>
      </c>
      <c r="D11" s="79">
        <v>-288</v>
      </c>
      <c r="E11" s="79">
        <v>-223</v>
      </c>
      <c r="F11" s="106">
        <v>-0.117740232312566</v>
      </c>
    </row>
    <row r="12" spans="1:6" x14ac:dyDescent="0.25">
      <c r="A12" s="60" t="s">
        <v>12</v>
      </c>
      <c r="B12" s="79">
        <v>4448</v>
      </c>
      <c r="C12" s="79">
        <v>220</v>
      </c>
      <c r="D12" s="79">
        <v>-218</v>
      </c>
      <c r="E12" s="79">
        <v>2</v>
      </c>
      <c r="F12" s="106">
        <v>4.4984255510571302E-4</v>
      </c>
    </row>
    <row r="13" spans="1:6" x14ac:dyDescent="0.25">
      <c r="A13" s="60" t="s">
        <v>75</v>
      </c>
      <c r="B13" s="79">
        <v>31433</v>
      </c>
      <c r="C13" s="79">
        <v>2282</v>
      </c>
      <c r="D13" s="79">
        <v>-478</v>
      </c>
      <c r="E13" s="79">
        <v>1804</v>
      </c>
      <c r="F13" s="106">
        <v>6.0886293833743964E-2</v>
      </c>
    </row>
    <row r="14" spans="1:6" x14ac:dyDescent="0.25">
      <c r="A14" s="60" t="s">
        <v>16</v>
      </c>
      <c r="B14" s="79">
        <v>1489</v>
      </c>
      <c r="C14" s="79">
        <v>170</v>
      </c>
      <c r="D14" s="79">
        <v>-10</v>
      </c>
      <c r="E14" s="79">
        <v>160</v>
      </c>
      <c r="F14" s="106">
        <v>0.12039127163280662</v>
      </c>
    </row>
    <row r="15" spans="1:6" x14ac:dyDescent="0.25">
      <c r="A15" s="36" t="s">
        <v>74</v>
      </c>
      <c r="B15" s="79">
        <v>783</v>
      </c>
      <c r="C15" s="79">
        <v>27</v>
      </c>
      <c r="D15" s="79">
        <v>-11</v>
      </c>
      <c r="E15" s="79">
        <v>16</v>
      </c>
      <c r="F15" s="106">
        <v>2.0860495436766623E-2</v>
      </c>
    </row>
    <row r="16" spans="1:6" x14ac:dyDescent="0.25">
      <c r="A16" s="60" t="s">
        <v>20</v>
      </c>
      <c r="B16" s="79">
        <v>1079</v>
      </c>
      <c r="C16" s="79">
        <v>35</v>
      </c>
      <c r="D16" s="79">
        <v>-296</v>
      </c>
      <c r="E16" s="79">
        <v>-261</v>
      </c>
      <c r="F16" s="106">
        <v>-0.19477611940298509</v>
      </c>
    </row>
    <row r="17" spans="1:6" x14ac:dyDescent="0.25">
      <c r="A17" s="60" t="s">
        <v>9</v>
      </c>
      <c r="B17" s="79">
        <v>4642</v>
      </c>
      <c r="C17" s="79">
        <v>222</v>
      </c>
      <c r="D17" s="79">
        <v>-182</v>
      </c>
      <c r="E17" s="79">
        <v>40</v>
      </c>
      <c r="F17" s="106">
        <v>8.6918730986527588E-3</v>
      </c>
    </row>
    <row r="18" spans="1:6" x14ac:dyDescent="0.25">
      <c r="A18" s="37" t="s">
        <v>77</v>
      </c>
      <c r="B18" s="79">
        <v>127</v>
      </c>
      <c r="C18" s="79">
        <v>8</v>
      </c>
      <c r="D18" s="79">
        <v>-5</v>
      </c>
      <c r="E18" s="79">
        <v>3</v>
      </c>
      <c r="F18" s="106">
        <v>2.4193548387096774E-2</v>
      </c>
    </row>
    <row r="19" spans="1:6" x14ac:dyDescent="0.25">
      <c r="A19" s="60" t="s">
        <v>8</v>
      </c>
      <c r="B19" s="79">
        <v>3431</v>
      </c>
      <c r="C19" s="79">
        <v>189</v>
      </c>
      <c r="D19" s="79">
        <v>-58</v>
      </c>
      <c r="E19" s="79">
        <v>131</v>
      </c>
      <c r="F19" s="106">
        <v>3.9696969696969696E-2</v>
      </c>
    </row>
    <row r="20" spans="1:6" x14ac:dyDescent="0.25">
      <c r="A20" s="60" t="s">
        <v>26</v>
      </c>
      <c r="B20" s="79">
        <v>293</v>
      </c>
      <c r="C20" s="79">
        <v>3</v>
      </c>
      <c r="D20" s="79">
        <v>-46</v>
      </c>
      <c r="E20" s="79">
        <v>-43</v>
      </c>
      <c r="F20" s="106">
        <v>-0.12797619047619047</v>
      </c>
    </row>
    <row r="21" spans="1:6" x14ac:dyDescent="0.25">
      <c r="A21" s="27" t="s">
        <v>103</v>
      </c>
      <c r="B21" s="73">
        <v>127970</v>
      </c>
      <c r="C21" s="73">
        <v>14007</v>
      </c>
      <c r="D21" s="73">
        <v>-4761</v>
      </c>
      <c r="E21" s="73">
        <v>9246</v>
      </c>
      <c r="F21" s="23">
        <v>7.7878103837471777E-2</v>
      </c>
    </row>
    <row r="22" spans="1:6" x14ac:dyDescent="0.25">
      <c r="A22" s="48" t="s">
        <v>24</v>
      </c>
      <c r="B22" s="79">
        <v>8554</v>
      </c>
      <c r="C22" s="79">
        <v>1613</v>
      </c>
      <c r="D22" s="79">
        <v>-180</v>
      </c>
      <c r="E22" s="79">
        <v>1433</v>
      </c>
      <c r="F22" s="106">
        <v>0.20123578149136356</v>
      </c>
    </row>
    <row r="23" spans="1:6" x14ac:dyDescent="0.25">
      <c r="A23" s="48" t="s">
        <v>22</v>
      </c>
      <c r="B23" s="79">
        <v>26456</v>
      </c>
      <c r="C23" s="79">
        <v>2327</v>
      </c>
      <c r="D23" s="79">
        <v>-1142</v>
      </c>
      <c r="E23" s="79">
        <v>1185</v>
      </c>
      <c r="F23" s="106">
        <v>4.6891694036642791E-2</v>
      </c>
    </row>
    <row r="24" spans="1:6" x14ac:dyDescent="0.25">
      <c r="A24" s="48" t="s">
        <v>81</v>
      </c>
      <c r="B24" s="79">
        <v>19335</v>
      </c>
      <c r="C24" s="79">
        <v>1868</v>
      </c>
      <c r="D24" s="79">
        <v>-519</v>
      </c>
      <c r="E24" s="79">
        <v>1349</v>
      </c>
      <c r="F24" s="106">
        <v>7.5002779939953301E-2</v>
      </c>
    </row>
    <row r="25" spans="1:6" x14ac:dyDescent="0.25">
      <c r="A25" s="48" t="s">
        <v>79</v>
      </c>
      <c r="B25" s="79">
        <v>13713</v>
      </c>
      <c r="C25" s="79">
        <v>1124</v>
      </c>
      <c r="D25" s="79">
        <v>-714</v>
      </c>
      <c r="E25" s="79">
        <v>410</v>
      </c>
      <c r="F25" s="106">
        <v>3.0820115763361647E-2</v>
      </c>
    </row>
    <row r="26" spans="1:6" x14ac:dyDescent="0.25">
      <c r="A26" s="48" t="s">
        <v>78</v>
      </c>
      <c r="B26" s="79">
        <v>34691</v>
      </c>
      <c r="C26" s="79">
        <v>3220</v>
      </c>
      <c r="D26" s="79">
        <v>-1502</v>
      </c>
      <c r="E26" s="79">
        <v>1718</v>
      </c>
      <c r="F26" s="106">
        <v>5.2103235980954114E-2</v>
      </c>
    </row>
    <row r="27" spans="1:6" x14ac:dyDescent="0.25">
      <c r="A27" s="48" t="s">
        <v>82</v>
      </c>
      <c r="B27" s="79">
        <v>21964</v>
      </c>
      <c r="C27" s="79">
        <v>3197</v>
      </c>
      <c r="D27" s="79">
        <v>-605</v>
      </c>
      <c r="E27" s="79">
        <v>2592</v>
      </c>
      <c r="F27" s="106">
        <v>0.13380136279165805</v>
      </c>
    </row>
    <row r="28" spans="1:6" x14ac:dyDescent="0.25">
      <c r="A28" s="48" t="s">
        <v>19</v>
      </c>
      <c r="B28" s="79">
        <v>3257</v>
      </c>
      <c r="C28" s="79">
        <v>658</v>
      </c>
      <c r="D28" s="79">
        <v>-99</v>
      </c>
      <c r="E28" s="79">
        <v>559</v>
      </c>
      <c r="F28" s="106">
        <v>0.2071905114899926</v>
      </c>
    </row>
    <row r="29" spans="1:6" x14ac:dyDescent="0.25">
      <c r="A29" s="27" t="s">
        <v>64</v>
      </c>
      <c r="B29" s="73">
        <v>235245</v>
      </c>
      <c r="C29" s="73">
        <v>20691</v>
      </c>
      <c r="D29" s="73">
        <v>-7756</v>
      </c>
      <c r="E29" s="73">
        <v>12935</v>
      </c>
      <c r="F29" s="23">
        <v>5.8184517115739284E-2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70E7-0407-4DEC-9E54-9554A90BEABC}">
  <sheetPr>
    <tabColor theme="4"/>
  </sheetPr>
  <dimension ref="A1:K7"/>
  <sheetViews>
    <sheetView workbookViewId="0">
      <selection activeCell="A8" sqref="A8"/>
    </sheetView>
  </sheetViews>
  <sheetFormatPr defaultRowHeight="15" x14ac:dyDescent="0.25"/>
  <cols>
    <col min="1" max="1" width="44.42578125" customWidth="1"/>
    <col min="2" max="11" width="11.5703125" bestFit="1" customWidth="1"/>
  </cols>
  <sheetData>
    <row r="1" spans="1:11" x14ac:dyDescent="0.25">
      <c r="A1" s="1" t="s">
        <v>132</v>
      </c>
    </row>
    <row r="2" spans="1:11" x14ac:dyDescent="0.25">
      <c r="A2" s="1"/>
    </row>
    <row r="3" spans="1:11" x14ac:dyDescent="0.25"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4</v>
      </c>
      <c r="B4" s="10">
        <v>98506</v>
      </c>
      <c r="C4" s="10">
        <v>100227</v>
      </c>
      <c r="D4" s="10">
        <v>104210</v>
      </c>
      <c r="E4" s="10">
        <v>108816</v>
      </c>
      <c r="F4" s="10">
        <v>116372</v>
      </c>
      <c r="G4" s="10">
        <v>125827</v>
      </c>
      <c r="H4" s="10">
        <v>135195</v>
      </c>
      <c r="I4" s="10">
        <v>145851</v>
      </c>
      <c r="J4" s="10">
        <v>155965</v>
      </c>
      <c r="K4" s="10">
        <v>165241</v>
      </c>
    </row>
    <row r="5" spans="1:11" ht="30" x14ac:dyDescent="0.25">
      <c r="A5" s="120" t="s">
        <v>68</v>
      </c>
      <c r="B5" s="10">
        <v>123754</v>
      </c>
      <c r="C5" s="10">
        <v>124981</v>
      </c>
      <c r="D5" s="10">
        <v>128536</v>
      </c>
      <c r="E5" s="10">
        <v>132148</v>
      </c>
      <c r="F5" s="10">
        <v>139509</v>
      </c>
      <c r="G5" s="10">
        <v>149050</v>
      </c>
      <c r="H5" s="10">
        <v>156789</v>
      </c>
      <c r="I5" s="10">
        <v>163016</v>
      </c>
      <c r="J5" s="10">
        <v>170885</v>
      </c>
      <c r="K5" s="10">
        <v>176864</v>
      </c>
    </row>
    <row r="6" spans="1:11" x14ac:dyDescent="0.25">
      <c r="A6" t="s">
        <v>73</v>
      </c>
      <c r="B6" s="10">
        <v>57951</v>
      </c>
      <c r="C6" s="10">
        <v>59032</v>
      </c>
      <c r="D6" s="10">
        <v>59913</v>
      </c>
      <c r="E6" s="10">
        <v>61636</v>
      </c>
      <c r="F6" s="10">
        <v>64552</v>
      </c>
      <c r="G6" s="10">
        <v>67820</v>
      </c>
      <c r="H6" s="10">
        <v>71406</v>
      </c>
      <c r="I6" s="10">
        <v>76723</v>
      </c>
      <c r="J6" s="10">
        <v>81668</v>
      </c>
      <c r="K6" s="10">
        <v>85046</v>
      </c>
    </row>
    <row r="7" spans="1:11" x14ac:dyDescent="0.25">
      <c r="A7" t="s">
        <v>57</v>
      </c>
      <c r="B7" s="10">
        <v>280211</v>
      </c>
      <c r="C7" s="10">
        <v>284240</v>
      </c>
      <c r="D7" s="10">
        <v>292659</v>
      </c>
      <c r="E7" s="10">
        <v>302600</v>
      </c>
      <c r="F7" s="10">
        <v>320433</v>
      </c>
      <c r="G7" s="10">
        <v>342697</v>
      </c>
      <c r="H7" s="10">
        <v>363390</v>
      </c>
      <c r="I7" s="10">
        <v>385590</v>
      </c>
      <c r="J7" s="10">
        <v>408518</v>
      </c>
      <c r="K7" s="10">
        <v>427151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2DB0-F93E-4CBA-9B55-2A0D3B19B72C}">
  <sheetPr>
    <tabColor theme="4"/>
  </sheetPr>
  <dimension ref="A1:K28"/>
  <sheetViews>
    <sheetView workbookViewId="0"/>
  </sheetViews>
  <sheetFormatPr defaultRowHeight="15" x14ac:dyDescent="0.25"/>
  <cols>
    <col min="1" max="1" width="12.140625" customWidth="1"/>
    <col min="11" max="11" width="8.85546875" customWidth="1"/>
  </cols>
  <sheetData>
    <row r="1" spans="1:11" x14ac:dyDescent="0.25">
      <c r="A1" s="1" t="s">
        <v>115</v>
      </c>
    </row>
    <row r="3" spans="1:11" x14ac:dyDescent="0.25"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s="96" t="s">
        <v>2</v>
      </c>
      <c r="B4" s="96">
        <v>175354</v>
      </c>
      <c r="C4" s="96">
        <v>174114</v>
      </c>
      <c r="D4" s="96">
        <v>176979</v>
      </c>
      <c r="E4" s="96">
        <v>180168</v>
      </c>
      <c r="F4" s="96">
        <v>186858</v>
      </c>
      <c r="G4" s="96">
        <v>198351</v>
      </c>
      <c r="H4" s="96">
        <v>206349</v>
      </c>
      <c r="I4" s="96">
        <v>215181</v>
      </c>
      <c r="J4" s="96">
        <v>226932</v>
      </c>
      <c r="K4" s="96">
        <v>233453</v>
      </c>
    </row>
    <row r="5" spans="1:11" x14ac:dyDescent="0.25">
      <c r="A5" s="96" t="s">
        <v>5</v>
      </c>
      <c r="B5" s="96">
        <v>104857</v>
      </c>
      <c r="C5" s="96">
        <v>110126</v>
      </c>
      <c r="D5" s="96">
        <v>115680</v>
      </c>
      <c r="E5" s="96">
        <v>122432</v>
      </c>
      <c r="F5" s="96">
        <v>133575</v>
      </c>
      <c r="G5" s="96">
        <v>144346</v>
      </c>
      <c r="H5" s="96">
        <v>157041</v>
      </c>
      <c r="I5" s="96">
        <v>170409</v>
      </c>
      <c r="J5" s="96">
        <v>181586</v>
      </c>
      <c r="K5" s="96">
        <v>193698</v>
      </c>
    </row>
    <row r="6" spans="1:11" x14ac:dyDescent="0.25">
      <c r="A6" t="s">
        <v>52</v>
      </c>
      <c r="B6">
        <v>280211</v>
      </c>
      <c r="C6">
        <v>284240</v>
      </c>
      <c r="D6">
        <v>292659</v>
      </c>
      <c r="E6">
        <v>302600</v>
      </c>
      <c r="F6">
        <v>320433</v>
      </c>
      <c r="G6">
        <v>342697</v>
      </c>
      <c r="H6">
        <v>363390</v>
      </c>
      <c r="I6">
        <v>385590</v>
      </c>
      <c r="J6">
        <v>408518</v>
      </c>
      <c r="K6">
        <v>427151</v>
      </c>
    </row>
    <row r="23" spans="1:11" x14ac:dyDescent="0.25">
      <c r="A23" t="s">
        <v>27</v>
      </c>
      <c r="B23" t="s">
        <v>105</v>
      </c>
      <c r="C23" t="s">
        <v>106</v>
      </c>
      <c r="D23" t="s">
        <v>107</v>
      </c>
      <c r="E23" t="s">
        <v>108</v>
      </c>
      <c r="F23" t="s">
        <v>109</v>
      </c>
      <c r="G23" t="s">
        <v>110</v>
      </c>
      <c r="H23" t="s">
        <v>111</v>
      </c>
      <c r="I23" t="s">
        <v>112</v>
      </c>
      <c r="J23" t="s">
        <v>113</v>
      </c>
      <c r="K23" t="s">
        <v>114</v>
      </c>
    </row>
    <row r="24" spans="1:11" x14ac:dyDescent="0.25">
      <c r="A24" t="s">
        <v>2</v>
      </c>
      <c r="B24">
        <v>171779</v>
      </c>
      <c r="C24">
        <v>170413</v>
      </c>
      <c r="D24">
        <v>173195</v>
      </c>
      <c r="E24">
        <v>176241</v>
      </c>
      <c r="F24">
        <v>182888</v>
      </c>
      <c r="G24">
        <v>194306</v>
      </c>
      <c r="H24">
        <v>202337</v>
      </c>
      <c r="I24">
        <v>211077</v>
      </c>
      <c r="J24">
        <v>222754</v>
      </c>
      <c r="K24">
        <v>229399</v>
      </c>
    </row>
    <row r="25" spans="1:11" x14ac:dyDescent="0.25">
      <c r="A25" t="s">
        <v>25</v>
      </c>
      <c r="B25">
        <v>3575</v>
      </c>
      <c r="C25">
        <v>3701</v>
      </c>
      <c r="D25">
        <v>3784</v>
      </c>
      <c r="E25">
        <v>3927</v>
      </c>
      <c r="F25">
        <v>3970</v>
      </c>
      <c r="G25">
        <v>4045</v>
      </c>
      <c r="H25">
        <v>4012</v>
      </c>
      <c r="I25">
        <v>4104</v>
      </c>
      <c r="J25">
        <v>4178</v>
      </c>
      <c r="K25">
        <v>4054</v>
      </c>
    </row>
    <row r="26" spans="1:11" x14ac:dyDescent="0.25">
      <c r="A26" t="s">
        <v>2</v>
      </c>
      <c r="B26">
        <f>B24+B25</f>
        <v>175354</v>
      </c>
      <c r="C26">
        <f t="shared" ref="C26:K26" si="0">C24+C25</f>
        <v>174114</v>
      </c>
      <c r="D26">
        <f t="shared" si="0"/>
        <v>176979</v>
      </c>
      <c r="E26">
        <f t="shared" si="0"/>
        <v>180168</v>
      </c>
      <c r="F26">
        <f t="shared" si="0"/>
        <v>186858</v>
      </c>
      <c r="G26">
        <f t="shared" si="0"/>
        <v>198351</v>
      </c>
      <c r="H26">
        <f t="shared" si="0"/>
        <v>206349</v>
      </c>
      <c r="I26">
        <f t="shared" si="0"/>
        <v>215181</v>
      </c>
      <c r="J26">
        <f t="shared" si="0"/>
        <v>226932</v>
      </c>
      <c r="K26">
        <f t="shared" si="0"/>
        <v>233453</v>
      </c>
    </row>
    <row r="27" spans="1:11" x14ac:dyDescent="0.25">
      <c r="A27" t="s">
        <v>5</v>
      </c>
      <c r="B27">
        <v>104857</v>
      </c>
      <c r="C27">
        <v>110126</v>
      </c>
      <c r="D27">
        <v>115680</v>
      </c>
      <c r="E27">
        <v>122432</v>
      </c>
      <c r="F27">
        <v>133575</v>
      </c>
      <c r="G27">
        <v>144346</v>
      </c>
      <c r="H27">
        <v>157041</v>
      </c>
      <c r="I27">
        <v>170409</v>
      </c>
      <c r="J27">
        <v>181586</v>
      </c>
      <c r="K27">
        <v>193698</v>
      </c>
    </row>
    <row r="28" spans="1:11" x14ac:dyDescent="0.25">
      <c r="A28" t="s">
        <v>52</v>
      </c>
      <c r="B28">
        <f>B26+B27</f>
        <v>280211</v>
      </c>
      <c r="C28">
        <f t="shared" ref="C28:K28" si="1">C26+C27</f>
        <v>284240</v>
      </c>
      <c r="D28">
        <f t="shared" si="1"/>
        <v>292659</v>
      </c>
      <c r="E28">
        <f t="shared" si="1"/>
        <v>302600</v>
      </c>
      <c r="F28">
        <f t="shared" si="1"/>
        <v>320433</v>
      </c>
      <c r="G28">
        <f t="shared" si="1"/>
        <v>342697</v>
      </c>
      <c r="H28">
        <f t="shared" si="1"/>
        <v>363390</v>
      </c>
      <c r="I28">
        <f t="shared" si="1"/>
        <v>385590</v>
      </c>
      <c r="J28">
        <f t="shared" si="1"/>
        <v>408518</v>
      </c>
      <c r="K28">
        <f t="shared" si="1"/>
        <v>427151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85A5-FFCA-4F27-A0EB-7274A2A417DE}">
  <sheetPr>
    <tabColor theme="9"/>
  </sheetPr>
  <dimension ref="A1:K15"/>
  <sheetViews>
    <sheetView workbookViewId="0">
      <selection activeCell="A14" sqref="A14"/>
    </sheetView>
  </sheetViews>
  <sheetFormatPr defaultRowHeight="15" x14ac:dyDescent="0.25"/>
  <cols>
    <col min="1" max="1" width="22.7109375" customWidth="1"/>
    <col min="2" max="10" width="9" bestFit="1" customWidth="1"/>
    <col min="11" max="11" width="9.85546875" customWidth="1"/>
  </cols>
  <sheetData>
    <row r="1" spans="1:11" x14ac:dyDescent="0.25">
      <c r="A1" s="1" t="s">
        <v>120</v>
      </c>
    </row>
    <row r="3" spans="1:11" x14ac:dyDescent="0.25">
      <c r="A3" s="39"/>
      <c r="B3" s="41">
        <v>2010</v>
      </c>
      <c r="C3" s="41">
        <v>2011</v>
      </c>
      <c r="D3" s="41">
        <v>2012</v>
      </c>
      <c r="E3" s="41">
        <v>2013</v>
      </c>
      <c r="F3" s="41">
        <v>2014</v>
      </c>
      <c r="G3" s="41">
        <v>2015</v>
      </c>
      <c r="H3" s="41">
        <v>2016</v>
      </c>
      <c r="I3" s="41">
        <v>2017</v>
      </c>
      <c r="J3" s="41">
        <v>2018</v>
      </c>
      <c r="K3" s="41">
        <v>2019</v>
      </c>
    </row>
    <row r="4" spans="1:11" x14ac:dyDescent="0.25">
      <c r="A4" s="39" t="s">
        <v>0</v>
      </c>
      <c r="B4" s="63">
        <v>144815</v>
      </c>
      <c r="C4" s="63">
        <v>149518</v>
      </c>
      <c r="D4" s="63">
        <v>156362</v>
      </c>
      <c r="E4" s="63">
        <v>161756</v>
      </c>
      <c r="F4" s="63">
        <v>170520</v>
      </c>
      <c r="G4" s="63">
        <v>182099</v>
      </c>
      <c r="H4" s="63">
        <v>195614</v>
      </c>
      <c r="I4" s="63">
        <v>208284</v>
      </c>
      <c r="J4" s="63">
        <v>222310</v>
      </c>
      <c r="K4" s="63">
        <v>235245</v>
      </c>
    </row>
    <row r="5" spans="1:11" x14ac:dyDescent="0.25">
      <c r="A5" s="39" t="s">
        <v>23</v>
      </c>
      <c r="B5" s="63">
        <v>135396</v>
      </c>
      <c r="C5" s="63">
        <v>134722</v>
      </c>
      <c r="D5" s="63">
        <v>136297</v>
      </c>
      <c r="E5" s="63">
        <v>140844</v>
      </c>
      <c r="F5" s="63">
        <v>149913</v>
      </c>
      <c r="G5" s="63">
        <v>160598</v>
      </c>
      <c r="H5" s="63">
        <v>167776</v>
      </c>
      <c r="I5" s="63">
        <v>177306</v>
      </c>
      <c r="J5" s="63">
        <v>186208</v>
      </c>
      <c r="K5" s="63">
        <v>191906</v>
      </c>
    </row>
    <row r="6" spans="1:11" x14ac:dyDescent="0.25">
      <c r="A6" s="39" t="s">
        <v>28</v>
      </c>
      <c r="B6" s="61">
        <f>B4+B5</f>
        <v>280211</v>
      </c>
      <c r="C6" s="61">
        <f t="shared" ref="C6:K6" si="0">C4+C5</f>
        <v>284240</v>
      </c>
      <c r="D6" s="61">
        <f t="shared" si="0"/>
        <v>292659</v>
      </c>
      <c r="E6" s="61">
        <f t="shared" si="0"/>
        <v>302600</v>
      </c>
      <c r="F6" s="61">
        <f t="shared" si="0"/>
        <v>320433</v>
      </c>
      <c r="G6" s="61">
        <f t="shared" si="0"/>
        <v>342697</v>
      </c>
      <c r="H6" s="61">
        <f t="shared" si="0"/>
        <v>363390</v>
      </c>
      <c r="I6" s="61">
        <f t="shared" si="0"/>
        <v>385590</v>
      </c>
      <c r="J6" s="61">
        <f t="shared" si="0"/>
        <v>408518</v>
      </c>
      <c r="K6" s="61">
        <f t="shared" si="0"/>
        <v>427151</v>
      </c>
    </row>
    <row r="9" spans="1:11" x14ac:dyDescent="0.25">
      <c r="A9" s="5" t="s">
        <v>0</v>
      </c>
      <c r="B9" s="25">
        <f>B4/B6</f>
        <v>0.51680697759902361</v>
      </c>
      <c r="C9" s="25">
        <f>C4/C6</f>
        <v>0.52602730087250216</v>
      </c>
      <c r="D9" s="25">
        <f t="shared" ref="D9:K9" si="1">D4/D6</f>
        <v>0.53428051076508842</v>
      </c>
      <c r="E9" s="25">
        <f t="shared" si="1"/>
        <v>0.53455386649041636</v>
      </c>
      <c r="F9" s="25">
        <f t="shared" si="1"/>
        <v>0.53215492786323504</v>
      </c>
      <c r="G9" s="25">
        <f t="shared" si="1"/>
        <v>0.53137027753379806</v>
      </c>
      <c r="H9" s="25">
        <f t="shared" si="1"/>
        <v>0.53830320041828339</v>
      </c>
      <c r="I9" s="25">
        <f t="shared" si="1"/>
        <v>0.54016961020773357</v>
      </c>
      <c r="J9" s="25">
        <f t="shared" si="1"/>
        <v>0.54418654747159245</v>
      </c>
      <c r="K9" s="25">
        <f t="shared" si="1"/>
        <v>0.55073030380357302</v>
      </c>
    </row>
    <row r="10" spans="1:11" x14ac:dyDescent="0.25">
      <c r="A10" s="5" t="s">
        <v>23</v>
      </c>
      <c r="B10" s="25">
        <f>B5/B6</f>
        <v>0.48319302240097639</v>
      </c>
      <c r="C10" s="25">
        <f t="shared" ref="C10:K10" si="2">C5/C6</f>
        <v>0.4739726991274979</v>
      </c>
      <c r="D10" s="25">
        <f t="shared" si="2"/>
        <v>0.46571948923491163</v>
      </c>
      <c r="E10" s="25">
        <f t="shared" si="2"/>
        <v>0.46544613350958358</v>
      </c>
      <c r="F10" s="25">
        <f t="shared" si="2"/>
        <v>0.46784507213676496</v>
      </c>
      <c r="G10" s="25">
        <f t="shared" si="2"/>
        <v>0.46862972246620194</v>
      </c>
      <c r="H10" s="25">
        <f t="shared" si="2"/>
        <v>0.46169679958171661</v>
      </c>
      <c r="I10" s="25">
        <f t="shared" si="2"/>
        <v>0.45983038979226637</v>
      </c>
      <c r="J10" s="25">
        <f t="shared" si="2"/>
        <v>0.45581345252840755</v>
      </c>
      <c r="K10" s="25">
        <f t="shared" si="2"/>
        <v>0.44926969619642704</v>
      </c>
    </row>
    <row r="11" spans="1:11" x14ac:dyDescent="0.25">
      <c r="A11" s="30"/>
      <c r="K11" s="12"/>
    </row>
    <row r="15" spans="1:11" x14ac:dyDescent="0.25">
      <c r="A15" s="3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4600-E298-486F-9D1E-8E9410BEC431}">
  <sheetPr>
    <tabColor theme="9"/>
  </sheetPr>
  <dimension ref="A1:N23"/>
  <sheetViews>
    <sheetView workbookViewId="0">
      <selection activeCell="M3" sqref="M3"/>
    </sheetView>
  </sheetViews>
  <sheetFormatPr defaultRowHeight="15" x14ac:dyDescent="0.25"/>
  <cols>
    <col min="1" max="1" width="15.140625" customWidth="1"/>
    <col min="2" max="2" width="11.7109375" customWidth="1"/>
    <col min="3" max="3" width="8" bestFit="1" customWidth="1"/>
    <col min="4" max="4" width="8.28515625" customWidth="1"/>
    <col min="5" max="5" width="8.42578125" customWidth="1"/>
    <col min="6" max="7" width="8" bestFit="1" customWidth="1"/>
    <col min="8" max="8" width="7.7109375" customWidth="1"/>
    <col min="9" max="9" width="8.140625" customWidth="1"/>
    <col min="10" max="10" width="8" bestFit="1" customWidth="1"/>
    <col min="11" max="11" width="8.140625" customWidth="1"/>
  </cols>
  <sheetData>
    <row r="1" spans="1:14" x14ac:dyDescent="0.25">
      <c r="A1" s="1" t="s">
        <v>125</v>
      </c>
    </row>
    <row r="2" spans="1:14" x14ac:dyDescent="0.25">
      <c r="A2" s="14"/>
      <c r="B2" s="14"/>
      <c r="C2" s="14"/>
      <c r="D2" s="14"/>
      <c r="K2" s="14"/>
    </row>
    <row r="3" spans="1:14" s="1" customFormat="1" x14ac:dyDescent="0.25">
      <c r="A3" s="40"/>
      <c r="B3" s="40">
        <v>2010</v>
      </c>
      <c r="C3" s="40">
        <v>2011</v>
      </c>
      <c r="D3" s="40">
        <v>2012</v>
      </c>
      <c r="E3" s="40">
        <v>2013</v>
      </c>
      <c r="F3" s="40">
        <v>2014</v>
      </c>
      <c r="G3" s="40">
        <v>2015</v>
      </c>
      <c r="H3" s="40">
        <v>2016</v>
      </c>
      <c r="I3" s="40">
        <v>2017</v>
      </c>
      <c r="J3" s="40">
        <v>2018</v>
      </c>
      <c r="K3" s="40">
        <v>2019</v>
      </c>
      <c r="L3"/>
      <c r="M3"/>
      <c r="N3"/>
    </row>
    <row r="4" spans="1:14" x14ac:dyDescent="0.25">
      <c r="A4" s="39" t="s">
        <v>0</v>
      </c>
      <c r="B4" s="63">
        <v>16300</v>
      </c>
      <c r="C4" s="63">
        <v>17602</v>
      </c>
      <c r="D4" s="63">
        <v>18414</v>
      </c>
      <c r="E4" s="63">
        <v>20462</v>
      </c>
      <c r="F4" s="63">
        <v>19230</v>
      </c>
      <c r="G4" s="63">
        <v>20241</v>
      </c>
      <c r="H4" s="63">
        <v>20393</v>
      </c>
      <c r="I4" s="63">
        <v>19892</v>
      </c>
      <c r="J4" s="63">
        <v>21655</v>
      </c>
      <c r="K4" s="63">
        <v>22291</v>
      </c>
      <c r="M4" s="9"/>
    </row>
    <row r="5" spans="1:14" x14ac:dyDescent="0.25">
      <c r="A5" s="39" t="s">
        <v>23</v>
      </c>
      <c r="B5" s="63">
        <v>19148</v>
      </c>
      <c r="C5" s="63">
        <v>19945</v>
      </c>
      <c r="D5" s="63">
        <v>19548</v>
      </c>
      <c r="E5" s="63">
        <v>21399</v>
      </c>
      <c r="F5" s="63">
        <v>24000</v>
      </c>
      <c r="G5" s="63">
        <v>25367</v>
      </c>
      <c r="H5" s="63">
        <v>25392</v>
      </c>
      <c r="I5" s="63">
        <v>26717</v>
      </c>
      <c r="J5" s="63">
        <v>26571</v>
      </c>
      <c r="K5" s="63">
        <v>26063</v>
      </c>
      <c r="M5" s="64"/>
    </row>
    <row r="6" spans="1:14" s="14" customFormat="1" x14ac:dyDescent="0.25">
      <c r="A6" s="39" t="s">
        <v>51</v>
      </c>
      <c r="B6" s="61">
        <f>B4+B5</f>
        <v>35448</v>
      </c>
      <c r="C6" s="61">
        <f t="shared" ref="C6:K6" si="0">C4+C5</f>
        <v>37547</v>
      </c>
      <c r="D6" s="61">
        <f t="shared" si="0"/>
        <v>37962</v>
      </c>
      <c r="E6" s="61">
        <f t="shared" si="0"/>
        <v>41861</v>
      </c>
      <c r="F6" s="61">
        <f t="shared" si="0"/>
        <v>43230</v>
      </c>
      <c r="G6" s="61">
        <f t="shared" si="0"/>
        <v>45608</v>
      </c>
      <c r="H6" s="61">
        <f t="shared" si="0"/>
        <v>45785</v>
      </c>
      <c r="I6" s="61">
        <f t="shared" si="0"/>
        <v>46609</v>
      </c>
      <c r="J6" s="61">
        <f t="shared" si="0"/>
        <v>48226</v>
      </c>
      <c r="K6" s="61">
        <f t="shared" si="0"/>
        <v>48354</v>
      </c>
      <c r="M6" s="92"/>
    </row>
    <row r="7" spans="1:14" s="14" customFormat="1" x14ac:dyDescent="0.25"/>
    <row r="8" spans="1:14" x14ac:dyDescent="0.25">
      <c r="A8" s="5" t="s">
        <v>0</v>
      </c>
      <c r="B8" s="25">
        <f>B4/B6</f>
        <v>0.45982848115549535</v>
      </c>
      <c r="C8" s="25">
        <f>C4/C6</f>
        <v>0.46879910512158096</v>
      </c>
      <c r="D8" s="25">
        <f t="shared" ref="D8:K8" si="1">D4/D6</f>
        <v>0.48506401137980087</v>
      </c>
      <c r="E8" s="25">
        <f t="shared" si="1"/>
        <v>0.48880819856190727</v>
      </c>
      <c r="F8" s="25">
        <f t="shared" si="1"/>
        <v>0.44482997918112421</v>
      </c>
      <c r="G8" s="25">
        <f t="shared" si="1"/>
        <v>0.44380371864585161</v>
      </c>
      <c r="H8" s="25">
        <f t="shared" si="1"/>
        <v>0.4454078846783881</v>
      </c>
      <c r="I8" s="25">
        <f t="shared" si="1"/>
        <v>0.42678452659357635</v>
      </c>
      <c r="J8" s="25">
        <f t="shared" si="1"/>
        <v>0.4490316426823705</v>
      </c>
      <c r="K8" s="25">
        <f t="shared" si="1"/>
        <v>0.46099598792240559</v>
      </c>
    </row>
    <row r="9" spans="1:14" x14ac:dyDescent="0.25">
      <c r="A9" s="5" t="s">
        <v>23</v>
      </c>
      <c r="B9" s="25">
        <f>B5/B6</f>
        <v>0.54017151884450465</v>
      </c>
      <c r="C9" s="25">
        <f>C5/C6</f>
        <v>0.53120089487841904</v>
      </c>
      <c r="D9" s="25">
        <f t="shared" ref="D9:K9" si="2">D5/D6</f>
        <v>0.51493598862019918</v>
      </c>
      <c r="E9" s="25">
        <f t="shared" si="2"/>
        <v>0.51119180143809273</v>
      </c>
      <c r="F9" s="25">
        <f t="shared" si="2"/>
        <v>0.55517002081887579</v>
      </c>
      <c r="G9" s="25">
        <f t="shared" si="2"/>
        <v>0.55619628135414845</v>
      </c>
      <c r="H9" s="25">
        <f t="shared" si="2"/>
        <v>0.5545921153216119</v>
      </c>
      <c r="I9" s="25">
        <f t="shared" si="2"/>
        <v>0.57321547340642365</v>
      </c>
      <c r="J9" s="25">
        <f t="shared" si="2"/>
        <v>0.5509683573176295</v>
      </c>
      <c r="K9" s="25">
        <f t="shared" si="2"/>
        <v>0.53900401207759441</v>
      </c>
    </row>
    <row r="19" spans="2:3" x14ac:dyDescent="0.25">
      <c r="C19" s="31"/>
    </row>
    <row r="23" spans="2:3" x14ac:dyDescent="0.25">
      <c r="B23" s="6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D71-2EEA-4A03-B678-0836E0EE6A2E}">
  <sheetPr>
    <tabColor theme="9"/>
  </sheetPr>
  <dimension ref="A1:K19"/>
  <sheetViews>
    <sheetView workbookViewId="0">
      <selection activeCell="N9" sqref="N9"/>
    </sheetView>
  </sheetViews>
  <sheetFormatPr defaultRowHeight="15" x14ac:dyDescent="0.25"/>
  <cols>
    <col min="1" max="1" width="12.28515625" customWidth="1"/>
    <col min="2" max="2" width="11.5703125" bestFit="1" customWidth="1"/>
    <col min="3" max="10" width="9" bestFit="1" customWidth="1"/>
    <col min="11" max="11" width="9" customWidth="1"/>
    <col min="15" max="15" width="7.28515625" customWidth="1"/>
  </cols>
  <sheetData>
    <row r="1" spans="1:11" x14ac:dyDescent="0.25">
      <c r="A1" s="1" t="s">
        <v>115</v>
      </c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39"/>
      <c r="B3" s="40">
        <v>2010</v>
      </c>
      <c r="C3" s="40">
        <v>2011</v>
      </c>
      <c r="D3" s="40">
        <v>2012</v>
      </c>
      <c r="E3" s="40">
        <v>2013</v>
      </c>
      <c r="F3" s="40">
        <v>2014</v>
      </c>
      <c r="G3" s="40">
        <v>2015</v>
      </c>
      <c r="H3" s="40">
        <v>2016</v>
      </c>
      <c r="I3" s="40">
        <v>2017</v>
      </c>
      <c r="J3" s="40">
        <v>2018</v>
      </c>
      <c r="K3" s="40">
        <v>2019</v>
      </c>
    </row>
    <row r="4" spans="1:11" x14ac:dyDescent="0.25">
      <c r="A4" s="39" t="s">
        <v>2</v>
      </c>
      <c r="B4" s="42">
        <v>175354</v>
      </c>
      <c r="C4" s="42">
        <v>174114</v>
      </c>
      <c r="D4" s="42">
        <v>176979</v>
      </c>
      <c r="E4" s="42">
        <v>180168</v>
      </c>
      <c r="F4" s="42">
        <v>186858</v>
      </c>
      <c r="G4" s="42">
        <v>198351</v>
      </c>
      <c r="H4" s="42">
        <v>206349</v>
      </c>
      <c r="I4" s="42">
        <v>215181</v>
      </c>
      <c r="J4" s="42">
        <v>226932</v>
      </c>
      <c r="K4" s="42">
        <v>233453</v>
      </c>
    </row>
    <row r="5" spans="1:11" x14ac:dyDescent="0.25">
      <c r="A5" s="39" t="s">
        <v>5</v>
      </c>
      <c r="B5" s="42">
        <v>104857</v>
      </c>
      <c r="C5" s="42">
        <v>110126</v>
      </c>
      <c r="D5" s="42">
        <v>115680</v>
      </c>
      <c r="E5" s="42">
        <v>122432</v>
      </c>
      <c r="F5" s="42">
        <v>133575</v>
      </c>
      <c r="G5" s="42">
        <v>144346</v>
      </c>
      <c r="H5" s="42">
        <v>157041</v>
      </c>
      <c r="I5" s="42">
        <v>170409</v>
      </c>
      <c r="J5" s="42">
        <v>181586</v>
      </c>
      <c r="K5" s="42">
        <v>193698</v>
      </c>
    </row>
    <row r="6" spans="1:11" x14ac:dyDescent="0.25">
      <c r="A6" s="39" t="s">
        <v>52</v>
      </c>
      <c r="B6" s="42">
        <f>B4+B5</f>
        <v>280211</v>
      </c>
      <c r="C6" s="42">
        <f t="shared" ref="C6:K6" si="0">C4+C5</f>
        <v>284240</v>
      </c>
      <c r="D6" s="42">
        <f t="shared" si="0"/>
        <v>292659</v>
      </c>
      <c r="E6" s="42">
        <f t="shared" si="0"/>
        <v>302600</v>
      </c>
      <c r="F6" s="42">
        <f t="shared" si="0"/>
        <v>320433</v>
      </c>
      <c r="G6" s="42">
        <f t="shared" si="0"/>
        <v>342697</v>
      </c>
      <c r="H6" s="42">
        <f t="shared" si="0"/>
        <v>363390</v>
      </c>
      <c r="I6" s="42">
        <f t="shared" si="0"/>
        <v>385590</v>
      </c>
      <c r="J6" s="42">
        <f t="shared" si="0"/>
        <v>408518</v>
      </c>
      <c r="K6" s="42">
        <f t="shared" si="0"/>
        <v>427151</v>
      </c>
    </row>
    <row r="8" spans="1:11" x14ac:dyDescent="0.25">
      <c r="A8" s="5" t="s">
        <v>2</v>
      </c>
      <c r="B8" s="25">
        <f>B4/B6</f>
        <v>0.62579270621067695</v>
      </c>
      <c r="C8" s="25">
        <f>C4/C6</f>
        <v>0.61255980861244019</v>
      </c>
      <c r="D8" s="25">
        <f t="shared" ref="D8:K8" si="1">D4/D6</f>
        <v>0.60472768648837039</v>
      </c>
      <c r="E8" s="25">
        <f t="shared" si="1"/>
        <v>0.59539986781229348</v>
      </c>
      <c r="F8" s="25">
        <f t="shared" si="1"/>
        <v>0.58314218572993415</v>
      </c>
      <c r="G8" s="25">
        <f t="shared" si="1"/>
        <v>0.57879409507524138</v>
      </c>
      <c r="H8" s="25">
        <f t="shared" si="1"/>
        <v>0.56784446462478333</v>
      </c>
      <c r="I8" s="25">
        <f t="shared" si="1"/>
        <v>0.55805648486734616</v>
      </c>
      <c r="J8" s="25">
        <f t="shared" si="1"/>
        <v>0.55550061441601106</v>
      </c>
      <c r="K8" s="25">
        <f t="shared" si="1"/>
        <v>0.54653506605392477</v>
      </c>
    </row>
    <row r="9" spans="1:11" x14ac:dyDescent="0.25">
      <c r="A9" s="5" t="s">
        <v>5</v>
      </c>
      <c r="B9" s="25">
        <f>B5/B6</f>
        <v>0.37420729378932305</v>
      </c>
      <c r="C9" s="25">
        <f t="shared" ref="C9:K9" si="2">C5/C6</f>
        <v>0.38744019138755981</v>
      </c>
      <c r="D9" s="25">
        <f t="shared" si="2"/>
        <v>0.39527231351162956</v>
      </c>
      <c r="E9" s="25">
        <f t="shared" si="2"/>
        <v>0.40460013218770652</v>
      </c>
      <c r="F9" s="25">
        <f t="shared" si="2"/>
        <v>0.4168578142700658</v>
      </c>
      <c r="G9" s="25">
        <f t="shared" si="2"/>
        <v>0.42120590492475862</v>
      </c>
      <c r="H9" s="25">
        <f t="shared" si="2"/>
        <v>0.43215553537521673</v>
      </c>
      <c r="I9" s="25">
        <f t="shared" si="2"/>
        <v>0.44194351513265384</v>
      </c>
      <c r="J9" s="25">
        <f t="shared" si="2"/>
        <v>0.44449938558398894</v>
      </c>
      <c r="K9" s="25">
        <f t="shared" si="2"/>
        <v>0.45346493394607529</v>
      </c>
    </row>
    <row r="14" spans="1:11" x14ac:dyDescent="0.25">
      <c r="A14" s="31"/>
    </row>
    <row r="19" spans="1:1" x14ac:dyDescent="0.25">
      <c r="A19" s="1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0372-6F8B-420C-AA09-4B375CDFA9D0}">
  <sheetPr>
    <tabColor theme="9"/>
  </sheetPr>
  <dimension ref="A1:K32"/>
  <sheetViews>
    <sheetView workbookViewId="0">
      <selection activeCell="A6" sqref="A6"/>
    </sheetView>
  </sheetViews>
  <sheetFormatPr defaultRowHeight="15" x14ac:dyDescent="0.25"/>
  <cols>
    <col min="1" max="1" width="22" customWidth="1"/>
    <col min="2" max="2" width="18.7109375" customWidth="1"/>
    <col min="3" max="5" width="11.5703125" bestFit="1" customWidth="1"/>
    <col min="6" max="6" width="11.42578125" customWidth="1"/>
    <col min="7" max="7" width="9.42578125" customWidth="1"/>
    <col min="8" max="8" width="11.28515625" customWidth="1"/>
    <col min="9" max="9" width="9.7109375" customWidth="1"/>
    <col min="10" max="10" width="9.28515625" customWidth="1"/>
    <col min="11" max="11" width="11.42578125" customWidth="1"/>
  </cols>
  <sheetData>
    <row r="1" spans="1:11" x14ac:dyDescent="0.25">
      <c r="A1" s="1" t="s">
        <v>127</v>
      </c>
    </row>
    <row r="3" spans="1:11" x14ac:dyDescent="0.25">
      <c r="A3" s="1" t="s">
        <v>0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2</v>
      </c>
      <c r="B4" s="10">
        <v>81760</v>
      </c>
      <c r="C4" s="10">
        <v>81537</v>
      </c>
      <c r="D4" s="10">
        <v>83524</v>
      </c>
      <c r="E4" s="10">
        <v>84893</v>
      </c>
      <c r="F4" s="10">
        <v>86992</v>
      </c>
      <c r="G4" s="10">
        <v>91703</v>
      </c>
      <c r="H4" s="10">
        <v>95619</v>
      </c>
      <c r="I4" s="10">
        <v>98402</v>
      </c>
      <c r="J4" s="10">
        <v>103586</v>
      </c>
      <c r="K4" s="10">
        <v>107275</v>
      </c>
    </row>
    <row r="5" spans="1:11" x14ac:dyDescent="0.25">
      <c r="A5" t="s">
        <v>5</v>
      </c>
      <c r="B5" s="10">
        <v>63055</v>
      </c>
      <c r="C5" s="10">
        <v>67981</v>
      </c>
      <c r="D5" s="10">
        <v>72838</v>
      </c>
      <c r="E5" s="10">
        <v>76863</v>
      </c>
      <c r="F5" s="10">
        <v>83528</v>
      </c>
      <c r="G5" s="10">
        <v>90396</v>
      </c>
      <c r="H5" s="10">
        <v>99995</v>
      </c>
      <c r="I5" s="10">
        <v>109882</v>
      </c>
      <c r="J5" s="10">
        <v>118724</v>
      </c>
      <c r="K5" s="10">
        <v>127970</v>
      </c>
    </row>
    <row r="6" spans="1:11" x14ac:dyDescent="0.25">
      <c r="B6" s="10">
        <f>B4+B5</f>
        <v>144815</v>
      </c>
      <c r="C6" s="10">
        <f t="shared" ref="C6:K6" si="0">C4+C5</f>
        <v>149518</v>
      </c>
      <c r="D6" s="10">
        <f t="shared" si="0"/>
        <v>156362</v>
      </c>
      <c r="E6" s="10">
        <f t="shared" si="0"/>
        <v>161756</v>
      </c>
      <c r="F6" s="10">
        <f t="shared" si="0"/>
        <v>170520</v>
      </c>
      <c r="G6" s="10">
        <f t="shared" si="0"/>
        <v>182099</v>
      </c>
      <c r="H6" s="10">
        <f t="shared" si="0"/>
        <v>195614</v>
      </c>
      <c r="I6" s="10">
        <f t="shared" si="0"/>
        <v>208284</v>
      </c>
      <c r="J6" s="10">
        <f t="shared" si="0"/>
        <v>222310</v>
      </c>
      <c r="K6" s="10">
        <f t="shared" si="0"/>
        <v>235245</v>
      </c>
    </row>
    <row r="7" spans="1:1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" t="s">
        <v>23</v>
      </c>
      <c r="B8" s="1">
        <v>2010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</row>
    <row r="9" spans="1:11" x14ac:dyDescent="0.25">
      <c r="A9" t="s">
        <v>2</v>
      </c>
      <c r="B9" s="10">
        <v>93594</v>
      </c>
      <c r="C9" s="10">
        <v>92577</v>
      </c>
      <c r="D9" s="10">
        <v>93455</v>
      </c>
      <c r="E9" s="10">
        <v>95275</v>
      </c>
      <c r="F9" s="10">
        <v>99866</v>
      </c>
      <c r="G9" s="10">
        <v>106648</v>
      </c>
      <c r="H9" s="10">
        <v>110730</v>
      </c>
      <c r="I9" s="10">
        <v>116779</v>
      </c>
      <c r="J9" s="10">
        <v>123346</v>
      </c>
      <c r="K9" s="10">
        <v>126178</v>
      </c>
    </row>
    <row r="10" spans="1:11" x14ac:dyDescent="0.25">
      <c r="A10" t="s">
        <v>5</v>
      </c>
      <c r="B10" s="10">
        <v>41802</v>
      </c>
      <c r="C10" s="10">
        <v>42145</v>
      </c>
      <c r="D10" s="10">
        <v>42842</v>
      </c>
      <c r="E10" s="10">
        <v>45569</v>
      </c>
      <c r="F10" s="10">
        <v>50047</v>
      </c>
      <c r="G10" s="10">
        <v>53950</v>
      </c>
      <c r="H10" s="10">
        <v>57046</v>
      </c>
      <c r="I10" s="10">
        <v>60527</v>
      </c>
      <c r="J10" s="10">
        <v>62862</v>
      </c>
      <c r="K10" s="10">
        <v>65728</v>
      </c>
    </row>
    <row r="11" spans="1:11" x14ac:dyDescent="0.25">
      <c r="B11" s="10">
        <f>B9+B10</f>
        <v>135396</v>
      </c>
      <c r="C11" s="10">
        <f t="shared" ref="C11:K11" si="1">C9+C10</f>
        <v>134722</v>
      </c>
      <c r="D11" s="10">
        <f t="shared" si="1"/>
        <v>136297</v>
      </c>
      <c r="E11" s="10">
        <f t="shared" si="1"/>
        <v>140844</v>
      </c>
      <c r="F11" s="10">
        <f t="shared" si="1"/>
        <v>149913</v>
      </c>
      <c r="G11" s="10">
        <f t="shared" si="1"/>
        <v>160598</v>
      </c>
      <c r="H11" s="10">
        <f t="shared" si="1"/>
        <v>167776</v>
      </c>
      <c r="I11" s="10">
        <f t="shared" si="1"/>
        <v>177306</v>
      </c>
      <c r="J11" s="10">
        <f t="shared" si="1"/>
        <v>186208</v>
      </c>
      <c r="K11" s="10">
        <f t="shared" si="1"/>
        <v>191906</v>
      </c>
    </row>
    <row r="13" spans="1:11" x14ac:dyDescent="0.25">
      <c r="A13" s="1" t="s">
        <v>0</v>
      </c>
      <c r="B13" s="1">
        <v>2010</v>
      </c>
      <c r="C13" s="1">
        <v>2011</v>
      </c>
      <c r="D13" s="1">
        <v>2012</v>
      </c>
      <c r="E13" s="1">
        <v>2013</v>
      </c>
      <c r="F13" s="1">
        <v>2014</v>
      </c>
      <c r="G13" s="1">
        <v>2015</v>
      </c>
      <c r="H13" s="1">
        <v>2016</v>
      </c>
      <c r="I13" s="1">
        <v>2017</v>
      </c>
      <c r="J13" s="1">
        <v>2018</v>
      </c>
      <c r="K13" s="1">
        <v>2019</v>
      </c>
    </row>
    <row r="14" spans="1:11" x14ac:dyDescent="0.25">
      <c r="A14" s="2" t="s">
        <v>2</v>
      </c>
      <c r="B14" s="9">
        <f>B4/B6</f>
        <v>0.56458239823222733</v>
      </c>
      <c r="C14" s="9">
        <f t="shared" ref="C14:K14" si="2">C4/C6</f>
        <v>0.54533233456841312</v>
      </c>
      <c r="D14" s="9">
        <f t="shared" si="2"/>
        <v>0.53417070643762554</v>
      </c>
      <c r="E14" s="9">
        <f t="shared" si="2"/>
        <v>0.52482133583916513</v>
      </c>
      <c r="F14" s="9">
        <f t="shared" si="2"/>
        <v>0.51015716631480179</v>
      </c>
      <c r="G14" s="9">
        <f t="shared" si="2"/>
        <v>0.50358870724166527</v>
      </c>
      <c r="H14" s="9">
        <f t="shared" si="2"/>
        <v>0.48881470651384873</v>
      </c>
      <c r="I14" s="9">
        <f t="shared" si="2"/>
        <v>0.47244147414107662</v>
      </c>
      <c r="J14" s="9">
        <f t="shared" si="2"/>
        <v>0.46595294858530878</v>
      </c>
      <c r="K14" s="9">
        <f t="shared" si="2"/>
        <v>0.45601394291058256</v>
      </c>
    </row>
    <row r="15" spans="1:11" x14ac:dyDescent="0.25">
      <c r="A15" s="2" t="s">
        <v>5</v>
      </c>
      <c r="B15" s="9">
        <f>B5/B6</f>
        <v>0.43541760176777267</v>
      </c>
      <c r="C15" s="9">
        <f t="shared" ref="C15:K15" si="3">C5/C6</f>
        <v>0.45466766543158682</v>
      </c>
      <c r="D15" s="9">
        <f t="shared" si="3"/>
        <v>0.46582929356237451</v>
      </c>
      <c r="E15" s="9">
        <f t="shared" si="3"/>
        <v>0.47517866416083482</v>
      </c>
      <c r="F15" s="9">
        <f t="shared" si="3"/>
        <v>0.48984283368519821</v>
      </c>
      <c r="G15" s="9">
        <f t="shared" si="3"/>
        <v>0.49641129275833473</v>
      </c>
      <c r="H15" s="9">
        <f t="shared" si="3"/>
        <v>0.51118529348615127</v>
      </c>
      <c r="I15" s="9">
        <f t="shared" si="3"/>
        <v>0.52755852585892338</v>
      </c>
      <c r="J15" s="9">
        <f t="shared" si="3"/>
        <v>0.53404705141469122</v>
      </c>
      <c r="K15" s="9">
        <f t="shared" si="3"/>
        <v>0.54398605708941739</v>
      </c>
    </row>
    <row r="17" spans="1:11" x14ac:dyDescent="0.25">
      <c r="A17" s="8" t="s">
        <v>23</v>
      </c>
      <c r="B17" s="1">
        <v>2010</v>
      </c>
      <c r="C17" s="1">
        <v>2011</v>
      </c>
      <c r="D17" s="1">
        <v>2012</v>
      </c>
      <c r="E17" s="1">
        <v>2013</v>
      </c>
      <c r="F17" s="1">
        <v>2014</v>
      </c>
      <c r="G17" s="1">
        <v>2015</v>
      </c>
      <c r="H17" s="1">
        <v>2016</v>
      </c>
      <c r="I17" s="1">
        <v>2017</v>
      </c>
      <c r="J17" s="1">
        <v>2018</v>
      </c>
      <c r="K17" s="1">
        <v>2019</v>
      </c>
    </row>
    <row r="18" spans="1:11" x14ac:dyDescent="0.25">
      <c r="A18" s="2" t="s">
        <v>2</v>
      </c>
      <c r="B18" s="9">
        <f>B9/B11</f>
        <v>0.69126118939998227</v>
      </c>
      <c r="C18" s="9">
        <f t="shared" ref="C18:K18" si="4">C9/C11</f>
        <v>0.68717061801339052</v>
      </c>
      <c r="D18" s="9">
        <f t="shared" si="4"/>
        <v>0.68567173158616845</v>
      </c>
      <c r="E18" s="9">
        <f t="shared" si="4"/>
        <v>0.67645764107807216</v>
      </c>
      <c r="F18" s="9">
        <f t="shared" si="4"/>
        <v>0.66615970596279173</v>
      </c>
      <c r="G18" s="9">
        <f t="shared" si="4"/>
        <v>0.66406804567927369</v>
      </c>
      <c r="H18" s="9">
        <f t="shared" si="4"/>
        <v>0.65998712569139806</v>
      </c>
      <c r="I18" s="9">
        <f t="shared" si="4"/>
        <v>0.65862971360247258</v>
      </c>
      <c r="J18" s="9">
        <f t="shared" si="4"/>
        <v>0.66240977831242487</v>
      </c>
      <c r="K18" s="9">
        <f t="shared" si="4"/>
        <v>0.65749898387752337</v>
      </c>
    </row>
    <row r="19" spans="1:11" x14ac:dyDescent="0.25">
      <c r="A19" s="2" t="s">
        <v>5</v>
      </c>
      <c r="B19" s="9">
        <f>B10/B11</f>
        <v>0.30873881060001773</v>
      </c>
      <c r="C19" s="9">
        <f t="shared" ref="C19:K19" si="5">C10/C11</f>
        <v>0.31282938198660948</v>
      </c>
      <c r="D19" s="9">
        <f t="shared" si="5"/>
        <v>0.31432826841383155</v>
      </c>
      <c r="E19" s="9">
        <f t="shared" si="5"/>
        <v>0.32354235892192779</v>
      </c>
      <c r="F19" s="9">
        <f t="shared" si="5"/>
        <v>0.33384029403720827</v>
      </c>
      <c r="G19" s="9">
        <f t="shared" si="5"/>
        <v>0.33593195432072631</v>
      </c>
      <c r="H19" s="9">
        <f t="shared" si="5"/>
        <v>0.34001287430860194</v>
      </c>
      <c r="I19" s="9">
        <f t="shared" si="5"/>
        <v>0.34137028639752742</v>
      </c>
      <c r="J19" s="9">
        <f t="shared" si="5"/>
        <v>0.33759022168757519</v>
      </c>
      <c r="K19" s="9">
        <f t="shared" si="5"/>
        <v>0.34250101612247663</v>
      </c>
    </row>
    <row r="20" spans="1:11" x14ac:dyDescent="0.2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</row>
    <row r="28" spans="1:11" x14ac:dyDescent="0.25">
      <c r="A28" s="1"/>
    </row>
    <row r="32" spans="1:11" x14ac:dyDescent="0.25">
      <c r="A32" s="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92C-B191-458B-9CF0-5244ABA3E9D2}">
  <sheetPr>
    <tabColor theme="9"/>
  </sheetPr>
  <dimension ref="A1:K21"/>
  <sheetViews>
    <sheetView workbookViewId="0">
      <selection activeCell="G12" sqref="G12"/>
    </sheetView>
  </sheetViews>
  <sheetFormatPr defaultRowHeight="15" x14ac:dyDescent="0.25"/>
  <cols>
    <col min="1" max="1" width="19.85546875" customWidth="1"/>
    <col min="2" max="10" width="11.5703125" bestFit="1" customWidth="1"/>
    <col min="11" max="11" width="10.5703125" customWidth="1"/>
  </cols>
  <sheetData>
    <row r="1" spans="1:11" x14ac:dyDescent="0.25">
      <c r="A1" s="1" t="s">
        <v>126</v>
      </c>
    </row>
    <row r="3" spans="1:11" x14ac:dyDescent="0.25">
      <c r="A3" s="1" t="s">
        <v>72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</row>
    <row r="4" spans="1:11" x14ac:dyDescent="0.25">
      <c r="A4" t="s">
        <v>0</v>
      </c>
      <c r="B4" s="10">
        <v>81760</v>
      </c>
      <c r="C4" s="10">
        <v>81537</v>
      </c>
      <c r="D4" s="10">
        <v>83524</v>
      </c>
      <c r="E4" s="10">
        <v>84893</v>
      </c>
      <c r="F4" s="10">
        <v>86992</v>
      </c>
      <c r="G4" s="10">
        <v>91703</v>
      </c>
      <c r="H4" s="10">
        <v>95619</v>
      </c>
      <c r="I4" s="10">
        <v>98402</v>
      </c>
      <c r="J4" s="10">
        <v>103586</v>
      </c>
      <c r="K4" s="10">
        <v>107275</v>
      </c>
    </row>
    <row r="5" spans="1:11" x14ac:dyDescent="0.25">
      <c r="A5" t="s">
        <v>23</v>
      </c>
      <c r="B5" s="10">
        <v>93594</v>
      </c>
      <c r="C5" s="10">
        <v>92577</v>
      </c>
      <c r="D5" s="10">
        <v>93455</v>
      </c>
      <c r="E5" s="10">
        <v>95275</v>
      </c>
      <c r="F5" s="10">
        <v>99866</v>
      </c>
      <c r="G5" s="10">
        <v>106648</v>
      </c>
      <c r="H5" s="10">
        <v>110730</v>
      </c>
      <c r="I5" s="10">
        <v>116779</v>
      </c>
      <c r="J5" s="10">
        <v>123346</v>
      </c>
      <c r="K5" s="10">
        <v>126178</v>
      </c>
    </row>
    <row r="6" spans="1:11" x14ac:dyDescent="0.25">
      <c r="A6" s="1" t="s">
        <v>66</v>
      </c>
      <c r="B6" s="26">
        <f>SUM(B4:B5)</f>
        <v>175354</v>
      </c>
      <c r="C6" s="26">
        <f t="shared" ref="C6:K6" si="0">SUM(C4:C5)</f>
        <v>174114</v>
      </c>
      <c r="D6" s="26">
        <f t="shared" si="0"/>
        <v>176979</v>
      </c>
      <c r="E6" s="26">
        <f t="shared" si="0"/>
        <v>180168</v>
      </c>
      <c r="F6" s="26">
        <f t="shared" si="0"/>
        <v>186858</v>
      </c>
      <c r="G6" s="26">
        <f t="shared" si="0"/>
        <v>198351</v>
      </c>
      <c r="H6" s="26">
        <f t="shared" si="0"/>
        <v>206349</v>
      </c>
      <c r="I6" s="26">
        <f t="shared" si="0"/>
        <v>215181</v>
      </c>
      <c r="J6" s="26">
        <f>SUM(J4:J5)</f>
        <v>226932</v>
      </c>
      <c r="K6" s="26">
        <f t="shared" si="0"/>
        <v>233453</v>
      </c>
    </row>
    <row r="7" spans="1:11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t="s">
        <v>0</v>
      </c>
      <c r="B8" s="10">
        <v>81760</v>
      </c>
      <c r="C8" s="10">
        <v>81537</v>
      </c>
      <c r="D8" s="10">
        <v>83524</v>
      </c>
      <c r="E8" s="10">
        <v>84893</v>
      </c>
      <c r="F8" s="10">
        <v>86992</v>
      </c>
      <c r="G8" s="10">
        <v>91703</v>
      </c>
      <c r="H8" s="10">
        <v>95619</v>
      </c>
      <c r="I8" s="10">
        <v>98402</v>
      </c>
      <c r="J8" s="10">
        <v>103586</v>
      </c>
      <c r="K8" s="10">
        <v>107275</v>
      </c>
    </row>
    <row r="9" spans="1:11" x14ac:dyDescent="0.25">
      <c r="A9" t="s">
        <v>23</v>
      </c>
      <c r="B9" s="10">
        <v>41802</v>
      </c>
      <c r="C9" s="10">
        <v>42145</v>
      </c>
      <c r="D9" s="10">
        <v>42842</v>
      </c>
      <c r="E9" s="10">
        <v>45569</v>
      </c>
      <c r="F9" s="10">
        <v>50047</v>
      </c>
      <c r="G9" s="10">
        <v>53950</v>
      </c>
      <c r="H9" s="10">
        <v>57046</v>
      </c>
      <c r="I9" s="10">
        <v>60527</v>
      </c>
      <c r="J9" s="10">
        <v>62862</v>
      </c>
      <c r="K9" s="10">
        <v>65728</v>
      </c>
    </row>
    <row r="10" spans="1:11" x14ac:dyDescent="0.25">
      <c r="A10" s="1" t="s">
        <v>65</v>
      </c>
      <c r="B10" s="10">
        <f>B8+B9</f>
        <v>123562</v>
      </c>
      <c r="C10" s="10">
        <f t="shared" ref="C10:K10" si="1">C8+C9</f>
        <v>123682</v>
      </c>
      <c r="D10" s="10">
        <f t="shared" si="1"/>
        <v>126366</v>
      </c>
      <c r="E10" s="10">
        <f t="shared" si="1"/>
        <v>130462</v>
      </c>
      <c r="F10" s="10">
        <f t="shared" si="1"/>
        <v>137039</v>
      </c>
      <c r="G10" s="10">
        <f t="shared" si="1"/>
        <v>145653</v>
      </c>
      <c r="H10" s="10">
        <f t="shared" si="1"/>
        <v>152665</v>
      </c>
      <c r="I10" s="10">
        <f t="shared" si="1"/>
        <v>158929</v>
      </c>
      <c r="J10" s="10">
        <f t="shared" si="1"/>
        <v>166448</v>
      </c>
      <c r="K10" s="10">
        <f t="shared" si="1"/>
        <v>173003</v>
      </c>
    </row>
    <row r="11" spans="1:11" x14ac:dyDescent="0.25">
      <c r="A11" s="13" t="s">
        <v>28</v>
      </c>
      <c r="B11" s="43">
        <f>B6+B10</f>
        <v>298916</v>
      </c>
      <c r="C11" s="43">
        <f t="shared" ref="C11:K11" si="2">C6+C10</f>
        <v>297796</v>
      </c>
      <c r="D11" s="43">
        <f t="shared" si="2"/>
        <v>303345</v>
      </c>
      <c r="E11" s="43">
        <f t="shared" si="2"/>
        <v>310630</v>
      </c>
      <c r="F11" s="43">
        <f t="shared" si="2"/>
        <v>323897</v>
      </c>
      <c r="G11" s="43">
        <f t="shared" si="2"/>
        <v>344004</v>
      </c>
      <c r="H11" s="43">
        <f t="shared" si="2"/>
        <v>359014</v>
      </c>
      <c r="I11" s="43">
        <f t="shared" si="2"/>
        <v>374110</v>
      </c>
      <c r="J11" s="43">
        <f t="shared" si="2"/>
        <v>393380</v>
      </c>
      <c r="K11" s="43">
        <f t="shared" si="2"/>
        <v>406456</v>
      </c>
    </row>
    <row r="12" spans="1:11" x14ac:dyDescent="0.25">
      <c r="A12" s="29"/>
      <c r="B12" s="91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A13" s="1" t="s">
        <v>2</v>
      </c>
    </row>
    <row r="14" spans="1:11" x14ac:dyDescent="0.25">
      <c r="A14" s="117" t="s">
        <v>0</v>
      </c>
      <c r="B14" s="107">
        <f>B4/B6</f>
        <v>0.4662568290429645</v>
      </c>
      <c r="C14" s="107">
        <f t="shared" ref="C14:K14" si="3">C4/C6</f>
        <v>0.46829663324029086</v>
      </c>
      <c r="D14" s="107">
        <f t="shared" si="3"/>
        <v>0.47194299888687358</v>
      </c>
      <c r="E14" s="107">
        <f t="shared" si="3"/>
        <v>0.47118800230895608</v>
      </c>
      <c r="F14" s="107">
        <f t="shared" si="3"/>
        <v>0.46555138126277706</v>
      </c>
      <c r="G14" s="107">
        <f t="shared" si="3"/>
        <v>0.46232688516821191</v>
      </c>
      <c r="H14" s="107">
        <f t="shared" si="3"/>
        <v>0.46338484800023261</v>
      </c>
      <c r="I14" s="107">
        <f t="shared" si="3"/>
        <v>0.45729873920095176</v>
      </c>
      <c r="J14" s="107">
        <f t="shared" si="3"/>
        <v>0.45646272892320167</v>
      </c>
      <c r="K14" s="107">
        <f t="shared" si="3"/>
        <v>0.45951433479115711</v>
      </c>
    </row>
    <row r="15" spans="1:11" x14ac:dyDescent="0.25">
      <c r="A15" s="117" t="s">
        <v>23</v>
      </c>
      <c r="B15" s="107">
        <f>B5/B6</f>
        <v>0.5337431709570355</v>
      </c>
      <c r="C15" s="107">
        <f t="shared" ref="C15:K15" si="4">C5/C6</f>
        <v>0.5317033667597092</v>
      </c>
      <c r="D15" s="107">
        <f t="shared" si="4"/>
        <v>0.52805700111312637</v>
      </c>
      <c r="E15" s="107">
        <f t="shared" si="4"/>
        <v>0.52881199769104392</v>
      </c>
      <c r="F15" s="107">
        <f t="shared" si="4"/>
        <v>0.53444861873722294</v>
      </c>
      <c r="G15" s="107">
        <f t="shared" si="4"/>
        <v>0.53767311483178815</v>
      </c>
      <c r="H15" s="107">
        <f t="shared" si="4"/>
        <v>0.53661515199976739</v>
      </c>
      <c r="I15" s="107">
        <f t="shared" si="4"/>
        <v>0.54270126079904824</v>
      </c>
      <c r="J15" s="107">
        <f t="shared" si="4"/>
        <v>0.54353727107679839</v>
      </c>
      <c r="K15" s="107">
        <f t="shared" si="4"/>
        <v>0.54048566520884289</v>
      </c>
    </row>
    <row r="16" spans="1:11" x14ac:dyDescent="0.25">
      <c r="A16" s="118" t="s">
        <v>5</v>
      </c>
      <c r="B16" s="118">
        <f>B14+B15</f>
        <v>1</v>
      </c>
      <c r="C16" s="118">
        <f>C14+C15</f>
        <v>1</v>
      </c>
      <c r="D16" s="118">
        <f t="shared" ref="D16:K16" si="5">D14+D15</f>
        <v>1</v>
      </c>
      <c r="E16" s="118">
        <f t="shared" si="5"/>
        <v>1</v>
      </c>
      <c r="F16" s="118">
        <f t="shared" si="5"/>
        <v>1</v>
      </c>
      <c r="G16" s="118">
        <f t="shared" si="5"/>
        <v>1</v>
      </c>
      <c r="H16" s="118">
        <f t="shared" si="5"/>
        <v>1</v>
      </c>
      <c r="I16" s="118">
        <f t="shared" si="5"/>
        <v>1</v>
      </c>
      <c r="J16" s="118">
        <f t="shared" si="5"/>
        <v>1</v>
      </c>
      <c r="K16" s="118">
        <f t="shared" si="5"/>
        <v>1</v>
      </c>
    </row>
    <row r="17" spans="1:11" x14ac:dyDescent="0.25">
      <c r="A17" s="117" t="s">
        <v>0</v>
      </c>
      <c r="B17" s="107">
        <f>B8/B10</f>
        <v>0.66169210598727768</v>
      </c>
      <c r="C17" s="107">
        <f t="shared" ref="C17:J17" si="6">C8/C10</f>
        <v>0.6592471014375576</v>
      </c>
      <c r="D17" s="107">
        <f t="shared" si="6"/>
        <v>0.66096893151638891</v>
      </c>
      <c r="E17" s="107">
        <f t="shared" si="6"/>
        <v>0.65071055173153869</v>
      </c>
      <c r="F17" s="107">
        <f t="shared" si="6"/>
        <v>0.63479739344274255</v>
      </c>
      <c r="G17" s="107">
        <f t="shared" si="6"/>
        <v>0.62959911570650795</v>
      </c>
      <c r="H17" s="107">
        <f t="shared" si="6"/>
        <v>0.62633216519831003</v>
      </c>
      <c r="I17" s="107">
        <f t="shared" si="6"/>
        <v>0.61915698204858771</v>
      </c>
      <c r="J17" s="107">
        <f t="shared" si="6"/>
        <v>0.62233250024031528</v>
      </c>
      <c r="K17" s="107">
        <f>K8/K10</f>
        <v>0.62007595244013114</v>
      </c>
    </row>
    <row r="18" spans="1:11" x14ac:dyDescent="0.25">
      <c r="A18" s="117" t="s">
        <v>23</v>
      </c>
      <c r="B18" s="107">
        <f>B9/B10</f>
        <v>0.33830789401272238</v>
      </c>
      <c r="C18" s="107">
        <f t="shared" ref="C18:K18" si="7">C9/C10</f>
        <v>0.3407528985624424</v>
      </c>
      <c r="D18" s="107">
        <f t="shared" si="7"/>
        <v>0.33903106848361109</v>
      </c>
      <c r="E18" s="107">
        <f t="shared" si="7"/>
        <v>0.34928944826846131</v>
      </c>
      <c r="F18" s="107">
        <f>F9/F10</f>
        <v>0.36520260655725745</v>
      </c>
      <c r="G18" s="107">
        <f t="shared" si="7"/>
        <v>0.37040088429349205</v>
      </c>
      <c r="H18" s="107">
        <f t="shared" si="7"/>
        <v>0.37366783480168997</v>
      </c>
      <c r="I18" s="107">
        <f t="shared" si="7"/>
        <v>0.38084301795141229</v>
      </c>
      <c r="J18" s="107">
        <f t="shared" si="7"/>
        <v>0.37766749975968472</v>
      </c>
      <c r="K18" s="107">
        <f t="shared" si="7"/>
        <v>0.37992404755986892</v>
      </c>
    </row>
    <row r="19" spans="1:1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 </vt:lpstr>
      <vt:lpstr>3.3</vt:lpstr>
      <vt:lpstr>3.4 </vt:lpstr>
      <vt:lpstr>3.5 </vt:lpstr>
      <vt:lpstr>3.6</vt:lpstr>
      <vt:lpstr>3.7</vt:lpstr>
      <vt:lpstr>3.8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Dagg</dc:creator>
  <cp:lastModifiedBy>Oisin McGann</cp:lastModifiedBy>
  <cp:lastPrinted>2020-03-04T15:28:15Z</cp:lastPrinted>
  <dcterms:created xsi:type="dcterms:W3CDTF">2019-02-27T12:21:20Z</dcterms:created>
  <dcterms:modified xsi:type="dcterms:W3CDTF">2020-05-05T13:30:10Z</dcterms:modified>
</cp:coreProperties>
</file>